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Programas de Obra\Autorizados\"/>
    </mc:Choice>
  </mc:AlternateContent>
  <xr:revisionPtr revIDLastSave="0" documentId="13_ncr:1_{988F019A-E7EE-4841-97D0-E9E38EB9A9E1}" xr6:coauthVersionLast="45" xr6:coauthVersionMax="45" xr10:uidLastSave="{00000000-0000-0000-0000-000000000000}"/>
  <bookViews>
    <workbookView xWindow="-120" yWindow="-120" windowWidth="29040" windowHeight="15840" tabRatio="880" activeTab="2" xr2:uid="{14E3A0D2-D5EF-4CB7-8FFD-24E01AE14A76}"/>
  </bookViews>
  <sheets>
    <sheet name="PORTADA" sheetId="14" r:id="rId1"/>
    <sheet name="RESUMEN" sheetId="15" r:id="rId2"/>
    <sheet name="POA 2021" sheetId="16" r:id="rId3"/>
  </sheets>
  <definedNames>
    <definedName name="_xlnm._FilterDatabase" localSheetId="2" hidden="1">'POA 2021'!$K$1:$K$176</definedName>
    <definedName name="_xlnm.Print_Area" localSheetId="2">'POA 2021'!$B$1:$X$161</definedName>
    <definedName name="_xlnm.Print_Area" localSheetId="0">PORTADA!$B$1:$Q$17</definedName>
    <definedName name="_xlnm.Print_Area" localSheetId="1">RESUMEN!$A$1:$N$23</definedName>
    <definedName name="Clave_de_Localidad_Equivalente" comment="LOCALIDAD">#REF!</definedName>
    <definedName name="Grado_de_Rezago_Social" comment="REZAGO SOCIAL">#REF!</definedName>
    <definedName name="LOCALIDAD">#REF!</definedName>
    <definedName name="Localidad_Equivalente" comment="LOCALIDAD">#REF!</definedName>
    <definedName name="Población_2010" comment="POBLACIÓN">#REF!</definedName>
    <definedName name="SELECCIÓN" comment="DATOS">#REF!</definedName>
    <definedName name="_xlnm.Print_Titles" localSheetId="2">'POA 2021'!$1:$8</definedName>
  </definedNames>
  <calcPr calcId="191029"/>
</workbook>
</file>

<file path=xl/calcChain.xml><?xml version="1.0" encoding="utf-8"?>
<calcChain xmlns="http://schemas.openxmlformats.org/spreadsheetml/2006/main">
  <c r="G22" i="15" l="1"/>
  <c r="I22" i="15"/>
  <c r="E22" i="15"/>
  <c r="D22" i="15"/>
  <c r="W143" i="16" l="1"/>
  <c r="V143" i="16"/>
  <c r="U143" i="16"/>
  <c r="T143" i="16"/>
  <c r="P141" i="16"/>
  <c r="D21" i="15" l="1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P57" i="16"/>
  <c r="T150" i="16"/>
  <c r="T146" i="16"/>
  <c r="Q143" i="16"/>
  <c r="R143" i="16"/>
  <c r="S143" i="16"/>
  <c r="T90" i="16"/>
  <c r="T87" i="16"/>
  <c r="T71" i="16"/>
  <c r="T62" i="16"/>
  <c r="T58" i="16"/>
  <c r="T55" i="16"/>
  <c r="T19" i="16"/>
  <c r="P115" i="16"/>
  <c r="P50" i="16"/>
  <c r="P46" i="16"/>
  <c r="P45" i="16"/>
  <c r="P69" i="16"/>
  <c r="P136" i="16"/>
  <c r="P24" i="16"/>
  <c r="P25" i="16"/>
  <c r="P26" i="16"/>
  <c r="Q150" i="16"/>
  <c r="R150" i="16"/>
  <c r="S150" i="16"/>
  <c r="U150" i="16"/>
  <c r="V150" i="16"/>
  <c r="W150" i="16"/>
  <c r="Q87" i="16"/>
  <c r="R87" i="16"/>
  <c r="S87" i="16"/>
  <c r="U87" i="16"/>
  <c r="V87" i="16"/>
  <c r="W87" i="16"/>
  <c r="P84" i="16"/>
  <c r="P83" i="16"/>
  <c r="P81" i="16"/>
  <c r="P80" i="16"/>
  <c r="P75" i="16"/>
  <c r="P76" i="16"/>
  <c r="P74" i="16"/>
  <c r="P73" i="16"/>
  <c r="P85" i="16"/>
  <c r="P78" i="16"/>
  <c r="P18" i="16" l="1"/>
  <c r="Q19" i="16"/>
  <c r="R19" i="16"/>
  <c r="S19" i="16"/>
  <c r="P97" i="16" l="1"/>
  <c r="P121" i="16"/>
  <c r="P98" i="16"/>
  <c r="P135" i="16" l="1"/>
  <c r="P101" i="16" l="1"/>
  <c r="P134" i="16" l="1"/>
  <c r="P125" i="16"/>
  <c r="U19" i="16" l="1"/>
  <c r="V19" i="16"/>
  <c r="W19" i="16"/>
  <c r="P17" i="16"/>
  <c r="P32" i="16"/>
  <c r="P133" i="16"/>
  <c r="P132" i="16" l="1"/>
  <c r="P131" i="16"/>
  <c r="P23" i="16"/>
  <c r="P149" i="16"/>
  <c r="P21" i="16"/>
  <c r="P38" i="16"/>
  <c r="P43" i="16"/>
  <c r="P65" i="16"/>
  <c r="P27" i="16"/>
  <c r="P100" i="16"/>
  <c r="P96" i="16"/>
  <c r="T114" i="16"/>
  <c r="T139" i="16" s="1"/>
  <c r="Q36" i="16"/>
  <c r="R36" i="16"/>
  <c r="S36" i="16"/>
  <c r="U36" i="16"/>
  <c r="V36" i="16"/>
  <c r="W36" i="16"/>
  <c r="P114" i="16" l="1"/>
  <c r="P31" i="16"/>
  <c r="P30" i="16"/>
  <c r="P116" i="16"/>
  <c r="M61" i="16"/>
  <c r="P48" i="16"/>
  <c r="M148" i="16" l="1"/>
  <c r="P108" i="16" l="1"/>
  <c r="F19" i="15"/>
  <c r="G19" i="15"/>
  <c r="H19" i="15"/>
  <c r="J19" i="15"/>
  <c r="K19" i="15"/>
  <c r="L19" i="15"/>
  <c r="C21" i="15"/>
  <c r="C20" i="15"/>
  <c r="C19" i="15"/>
  <c r="C18" i="15"/>
  <c r="C17" i="15"/>
  <c r="C16" i="15"/>
  <c r="C15" i="15"/>
  <c r="C13" i="15"/>
  <c r="C12" i="15"/>
  <c r="C11" i="15"/>
  <c r="C10" i="15"/>
  <c r="C9" i="15"/>
  <c r="C8" i="15"/>
  <c r="C7" i="15"/>
  <c r="C14" i="15"/>
  <c r="W90" i="16"/>
  <c r="V90" i="16"/>
  <c r="U90" i="16"/>
  <c r="I14" i="15"/>
  <c r="S90" i="16"/>
  <c r="R90" i="16"/>
  <c r="Q90" i="16"/>
  <c r="P89" i="16"/>
  <c r="P90" i="16" s="1"/>
  <c r="E14" i="15" s="1"/>
  <c r="T153" i="16" l="1"/>
  <c r="I19" i="15"/>
  <c r="G14" i="15"/>
  <c r="K14" i="15"/>
  <c r="F14" i="15"/>
  <c r="H14" i="15"/>
  <c r="J14" i="15"/>
  <c r="L14" i="15"/>
  <c r="P152" i="16"/>
  <c r="P41" i="16"/>
  <c r="M128" i="16"/>
  <c r="M127" i="16"/>
  <c r="P153" i="16" l="1"/>
  <c r="E19" i="15"/>
  <c r="P130" i="16"/>
  <c r="P129" i="16"/>
  <c r="P11" i="16"/>
  <c r="P10" i="16"/>
  <c r="P68" i="16"/>
  <c r="P67" i="16"/>
  <c r="P79" i="16"/>
  <c r="P77" i="16"/>
  <c r="P86" i="16"/>
  <c r="Q139" i="16"/>
  <c r="F15" i="15" s="1"/>
  <c r="R139" i="16"/>
  <c r="G15" i="15" s="1"/>
  <c r="S139" i="16"/>
  <c r="H15" i="15" s="1"/>
  <c r="U139" i="16"/>
  <c r="J15" i="15" s="1"/>
  <c r="V139" i="16"/>
  <c r="K15" i="15" s="1"/>
  <c r="W139" i="16"/>
  <c r="L15" i="15" s="1"/>
  <c r="P54" i="16"/>
  <c r="P34" i="16"/>
  <c r="P51" i="16"/>
  <c r="P33" i="16"/>
  <c r="P15" i="16"/>
  <c r="P16" i="16"/>
  <c r="T29" i="16"/>
  <c r="P49" i="16"/>
  <c r="P66" i="16"/>
  <c r="P29" i="16" l="1"/>
  <c r="T36" i="16"/>
  <c r="P28" i="16"/>
  <c r="P110" i="16"/>
  <c r="I7" i="15" l="1"/>
  <c r="I8" i="15"/>
  <c r="I9" i="15"/>
  <c r="I11" i="15"/>
  <c r="I12" i="15"/>
  <c r="I13" i="15"/>
  <c r="P14" i="16" l="1"/>
  <c r="P13" i="16"/>
  <c r="P103" i="16" l="1"/>
  <c r="P22" i="16" l="1"/>
  <c r="P99" i="16" l="1"/>
  <c r="P124" i="16"/>
  <c r="P113" i="16"/>
  <c r="T156" i="16" l="1"/>
  <c r="P12" i="16"/>
  <c r="P19" i="16" s="1"/>
  <c r="E7" i="15" s="1"/>
  <c r="W161" i="16"/>
  <c r="L21" i="15" s="1"/>
  <c r="V161" i="16"/>
  <c r="K21" i="15" s="1"/>
  <c r="U161" i="16"/>
  <c r="J21" i="15" s="1"/>
  <c r="T161" i="16"/>
  <c r="I21" i="15" s="1"/>
  <c r="S161" i="16"/>
  <c r="H21" i="15" s="1"/>
  <c r="R161" i="16"/>
  <c r="G21" i="15" s="1"/>
  <c r="Q161" i="16"/>
  <c r="F21" i="15" s="1"/>
  <c r="P160" i="16"/>
  <c r="W156" i="16"/>
  <c r="V156" i="16"/>
  <c r="U156" i="16"/>
  <c r="S156" i="16"/>
  <c r="R156" i="16"/>
  <c r="Q156" i="16"/>
  <c r="P155" i="16"/>
  <c r="W153" i="16"/>
  <c r="V153" i="16"/>
  <c r="U153" i="16"/>
  <c r="S153" i="16"/>
  <c r="R153" i="16"/>
  <c r="Q153" i="16"/>
  <c r="L18" i="15"/>
  <c r="K18" i="15"/>
  <c r="J18" i="15"/>
  <c r="I18" i="15"/>
  <c r="H18" i="15"/>
  <c r="G18" i="15"/>
  <c r="F18" i="15"/>
  <c r="P148" i="16"/>
  <c r="P150" i="16" s="1"/>
  <c r="E18" i="15" s="1"/>
  <c r="W146" i="16"/>
  <c r="L17" i="15" s="1"/>
  <c r="V146" i="16"/>
  <c r="K17" i="15" s="1"/>
  <c r="U146" i="16"/>
  <c r="J17" i="15" s="1"/>
  <c r="I17" i="15"/>
  <c r="S146" i="16"/>
  <c r="H17" i="15" s="1"/>
  <c r="R146" i="16"/>
  <c r="G17" i="15" s="1"/>
  <c r="Q146" i="16"/>
  <c r="F17" i="15" s="1"/>
  <c r="P145" i="16"/>
  <c r="P146" i="16" s="1"/>
  <c r="E17" i="15" s="1"/>
  <c r="L16" i="15"/>
  <c r="J16" i="15"/>
  <c r="I16" i="15"/>
  <c r="H16" i="15"/>
  <c r="G16" i="15"/>
  <c r="F16" i="15"/>
  <c r="P138" i="16"/>
  <c r="P137" i="16"/>
  <c r="P128" i="16"/>
  <c r="P127" i="16"/>
  <c r="P126" i="16"/>
  <c r="P123" i="16"/>
  <c r="P122" i="16"/>
  <c r="P120" i="16"/>
  <c r="P118" i="16"/>
  <c r="P117" i="16"/>
  <c r="P112" i="16"/>
  <c r="P111" i="16"/>
  <c r="P119" i="16"/>
  <c r="P109" i="16"/>
  <c r="P107" i="16"/>
  <c r="P106" i="16"/>
  <c r="P105" i="16"/>
  <c r="P104" i="16"/>
  <c r="P102" i="16"/>
  <c r="P95" i="16"/>
  <c r="P94" i="16"/>
  <c r="P93" i="16"/>
  <c r="L13" i="15"/>
  <c r="K13" i="15"/>
  <c r="J13" i="15"/>
  <c r="H13" i="15"/>
  <c r="G13" i="15"/>
  <c r="F13" i="15"/>
  <c r="P82" i="16"/>
  <c r="W71" i="16"/>
  <c r="V71" i="16"/>
  <c r="U71" i="16"/>
  <c r="S71" i="16"/>
  <c r="R71" i="16"/>
  <c r="Q71" i="16"/>
  <c r="P70" i="16"/>
  <c r="P64" i="16"/>
  <c r="W62" i="16"/>
  <c r="L11" i="15" s="1"/>
  <c r="V62" i="16"/>
  <c r="K11" i="15" s="1"/>
  <c r="U62" i="16"/>
  <c r="J11" i="15" s="1"/>
  <c r="S62" i="16"/>
  <c r="H11" i="15" s="1"/>
  <c r="R62" i="16"/>
  <c r="G11" i="15" s="1"/>
  <c r="Q62" i="16"/>
  <c r="F11" i="15" s="1"/>
  <c r="P61" i="16"/>
  <c r="P60" i="16"/>
  <c r="W58" i="16"/>
  <c r="L10" i="15" s="1"/>
  <c r="V58" i="16"/>
  <c r="K10" i="15" s="1"/>
  <c r="U58" i="16"/>
  <c r="J10" i="15" s="1"/>
  <c r="I10" i="15"/>
  <c r="S58" i="16"/>
  <c r="H10" i="15" s="1"/>
  <c r="R58" i="16"/>
  <c r="G10" i="15" s="1"/>
  <c r="Q58" i="16"/>
  <c r="F10" i="15" s="1"/>
  <c r="P58" i="16"/>
  <c r="E10" i="15" s="1"/>
  <c r="W55" i="16"/>
  <c r="L9" i="15" s="1"/>
  <c r="V55" i="16"/>
  <c r="K9" i="15" s="1"/>
  <c r="U55" i="16"/>
  <c r="J9" i="15" s="1"/>
  <c r="S55" i="16"/>
  <c r="H9" i="15" s="1"/>
  <c r="R55" i="16"/>
  <c r="G9" i="15" s="1"/>
  <c r="Q55" i="16"/>
  <c r="F9" i="15" s="1"/>
  <c r="P53" i="16"/>
  <c r="P52" i="16"/>
  <c r="P47" i="16"/>
  <c r="P42" i="16"/>
  <c r="P44" i="16"/>
  <c r="P40" i="16"/>
  <c r="P39" i="16"/>
  <c r="L8" i="15"/>
  <c r="K8" i="15"/>
  <c r="J8" i="15"/>
  <c r="H8" i="15"/>
  <c r="G8" i="15"/>
  <c r="F8" i="15"/>
  <c r="P35" i="16"/>
  <c r="P36" i="16" s="1"/>
  <c r="E8" i="15" s="1"/>
  <c r="L7" i="15"/>
  <c r="K7" i="15"/>
  <c r="J7" i="15"/>
  <c r="H7" i="15"/>
  <c r="G7" i="15"/>
  <c r="F7" i="15"/>
  <c r="E13" i="15" l="1"/>
  <c r="P87" i="16"/>
  <c r="T157" i="16"/>
  <c r="I20" i="15"/>
  <c r="P156" i="16"/>
  <c r="E20" i="15" s="1"/>
  <c r="F12" i="15"/>
  <c r="Q157" i="16"/>
  <c r="H12" i="15"/>
  <c r="S157" i="16"/>
  <c r="K12" i="15"/>
  <c r="V157" i="16"/>
  <c r="G12" i="15"/>
  <c r="R157" i="16"/>
  <c r="J12" i="15"/>
  <c r="U157" i="16"/>
  <c r="L12" i="15"/>
  <c r="W157" i="16"/>
  <c r="P161" i="16"/>
  <c r="E21" i="15" s="1"/>
  <c r="P62" i="16"/>
  <c r="E11" i="15" s="1"/>
  <c r="P55" i="16"/>
  <c r="E9" i="15" s="1"/>
  <c r="P71" i="16"/>
  <c r="E12" i="15" s="1"/>
  <c r="G20" i="15"/>
  <c r="J20" i="15"/>
  <c r="J22" i="15" s="1"/>
  <c r="L20" i="15"/>
  <c r="L22" i="15" s="1"/>
  <c r="F20" i="15"/>
  <c r="F22" i="15" s="1"/>
  <c r="H20" i="15"/>
  <c r="H22" i="15" s="1"/>
  <c r="K20" i="15"/>
  <c r="P139" i="16" l="1"/>
  <c r="E15" i="15" l="1"/>
  <c r="I15" i="15"/>
  <c r="K16" i="15" l="1"/>
  <c r="K22" i="15" s="1"/>
  <c r="P142" i="16"/>
  <c r="P143" i="16" s="1"/>
  <c r="E16" i="15" l="1"/>
  <c r="P15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23" authorId="0" shapeId="0" xr:uid="{5B64A215-DA38-4CA0-95D6-A3083E303CF8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097</t>
        </r>
      </text>
    </comment>
    <comment ref="F123" authorId="0" shapeId="0" xr:uid="{D9E61AFF-F961-413C-9669-55EC9B8D1671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BORDO</t>
        </r>
      </text>
    </comment>
    <comment ref="G123" authorId="0" shapeId="0" xr:uid="{C224DD34-0141-4AE0-89BC-6A43F1565401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BORDO</t>
        </r>
      </text>
    </comment>
    <comment ref="F137" authorId="0" shapeId="0" xr:uid="{D5951664-6917-43D5-9978-5BD5EB5B79E8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ARMADILLOS</t>
        </r>
      </text>
    </comment>
    <comment ref="F138" authorId="0" shapeId="0" xr:uid="{DF98FAF2-DEEF-4419-9E77-82D1750E955E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LOS POLVILLOS EL CRCUCERO</t>
        </r>
      </text>
    </comment>
  </commentList>
</comments>
</file>

<file path=xl/sharedStrings.xml><?xml version="1.0" encoding="utf-8"?>
<sst xmlns="http://schemas.openxmlformats.org/spreadsheetml/2006/main" count="1407" uniqueCount="510">
  <si>
    <t>COATEPEC DE MORELOS</t>
  </si>
  <si>
    <t>SAN JUAN ZITACUARO</t>
  </si>
  <si>
    <t>EL AGUACATE</t>
  </si>
  <si>
    <t>CRESCENCIO MORALES</t>
  </si>
  <si>
    <t>TIMBINEO DE LOS CONTRERAS</t>
  </si>
  <si>
    <t>CARPINTEROS</t>
  </si>
  <si>
    <t>CHICHIMEQUILLAS DE ESCOBEDO</t>
  </si>
  <si>
    <t>IGNACIO LÓPEZ RAYÓN</t>
  </si>
  <si>
    <t>NICOLÁS ROMERO</t>
  </si>
  <si>
    <t>OCURIO</t>
  </si>
  <si>
    <t>CURUNGUEO</t>
  </si>
  <si>
    <t>MANZANILLOS</t>
  </si>
  <si>
    <t>HEROICA ZITÁCUARO</t>
  </si>
  <si>
    <t>FRANCISCO SERRATO</t>
  </si>
  <si>
    <t>SAN FELIPE LOS ALZATI</t>
  </si>
  <si>
    <t>UNIDAD</t>
  </si>
  <si>
    <t>CANTIDAD</t>
  </si>
  <si>
    <t>ZIRÁHUATO DE LOS BERNAL</t>
  </si>
  <si>
    <t>VALLE VERDE</t>
  </si>
  <si>
    <t>DONACIANO OJEDA</t>
  </si>
  <si>
    <t>APUTZIO DE JUÁREZ</t>
  </si>
  <si>
    <t>TANQUE</t>
  </si>
  <si>
    <t>AULA</t>
  </si>
  <si>
    <t>NO. DE OBRA</t>
  </si>
  <si>
    <t>UBICACIÓN</t>
  </si>
  <si>
    <t>GRADO DE MARGINACIÓN</t>
  </si>
  <si>
    <t>NOMBRE DE LA OBRA</t>
  </si>
  <si>
    <t>MODALIDAD DE EJECUCIÓN</t>
  </si>
  <si>
    <t>METAS PROGRAMADAS</t>
  </si>
  <si>
    <t>COSTO TOTAL</t>
  </si>
  <si>
    <t>MUNICIPAL DIRECTO</t>
  </si>
  <si>
    <t>ESTATAL</t>
  </si>
  <si>
    <t>FEDERAL</t>
  </si>
  <si>
    <t>FISM-DF</t>
  </si>
  <si>
    <t>CONVENIDO</t>
  </si>
  <si>
    <t>RECURSOS PROGRAMADOS</t>
  </si>
  <si>
    <t>AYUNTAMIENTO CONSTITUCIONAL DE ZITÁCUARO, MICHOACÁN DE OCAMPO</t>
  </si>
  <si>
    <t>LOCALIDAD (INEGI)</t>
  </si>
  <si>
    <t>MEDIO</t>
  </si>
  <si>
    <t>URB</t>
  </si>
  <si>
    <t>CONTRATO</t>
  </si>
  <si>
    <t>AYS</t>
  </si>
  <si>
    <t>ADMINISTRACIÓN DIRECTA</t>
  </si>
  <si>
    <t>CONSTRUCCIÓN DE DRENAJE SANITARIO</t>
  </si>
  <si>
    <t>CONSTRUCCIÓN DE DRENAJE PLUVIAL</t>
  </si>
  <si>
    <t>ED</t>
  </si>
  <si>
    <t>OBRA</t>
  </si>
  <si>
    <t>VIV</t>
  </si>
  <si>
    <t>SAL</t>
  </si>
  <si>
    <t>BAJO</t>
  </si>
  <si>
    <t>MUY BAJO</t>
  </si>
  <si>
    <t>NO APLICA</t>
  </si>
  <si>
    <t>APORTACIÓN DE BENEFICIARIOS</t>
  </si>
  <si>
    <t>MACHO DE AGUA (QUINTA MANZANA DE CRESCENCIO MORALES)</t>
  </si>
  <si>
    <t>GI</t>
  </si>
  <si>
    <t>COATEPEC DE MORELOS, LA ENCARNACIÓN</t>
  </si>
  <si>
    <t>CRESCENCIO MORALES, 1A. MZA.</t>
  </si>
  <si>
    <t>MANZANILLOS (PRIMERA MANZANA)</t>
  </si>
  <si>
    <t>MANZANILLOS 1A. MZA.</t>
  </si>
  <si>
    <t>EMILIANO ZAPATA</t>
  </si>
  <si>
    <t>0001</t>
  </si>
  <si>
    <t>0002</t>
  </si>
  <si>
    <t>0003</t>
  </si>
  <si>
    <t>0006</t>
  </si>
  <si>
    <t>0007</t>
  </si>
  <si>
    <t>0011</t>
  </si>
  <si>
    <t>0013</t>
  </si>
  <si>
    <t>0014</t>
  </si>
  <si>
    <t>0015</t>
  </si>
  <si>
    <t>0019</t>
  </si>
  <si>
    <t>0020</t>
  </si>
  <si>
    <t>0021</t>
  </si>
  <si>
    <t>0023</t>
  </si>
  <si>
    <t>0024</t>
  </si>
  <si>
    <t>0030</t>
  </si>
  <si>
    <t>0031</t>
  </si>
  <si>
    <t>0033</t>
  </si>
  <si>
    <t>0035</t>
  </si>
  <si>
    <t>0037</t>
  </si>
  <si>
    <t>0039</t>
  </si>
  <si>
    <t>0044</t>
  </si>
  <si>
    <t>0052</t>
  </si>
  <si>
    <t>0053</t>
  </si>
  <si>
    <t>0060</t>
  </si>
  <si>
    <t>0082</t>
  </si>
  <si>
    <t>0085</t>
  </si>
  <si>
    <t>0089</t>
  </si>
  <si>
    <t>0097</t>
  </si>
  <si>
    <t>0116</t>
  </si>
  <si>
    <t>0118</t>
  </si>
  <si>
    <t>0131</t>
  </si>
  <si>
    <t>0132</t>
  </si>
  <si>
    <t>0136</t>
  </si>
  <si>
    <t>0158</t>
  </si>
  <si>
    <t>0160</t>
  </si>
  <si>
    <t>0192</t>
  </si>
  <si>
    <t>0215</t>
  </si>
  <si>
    <t>0218</t>
  </si>
  <si>
    <t>0231</t>
  </si>
  <si>
    <t>CAMÉMBARO</t>
  </si>
  <si>
    <t>TIMBINEO LOS CONTRERAS</t>
  </si>
  <si>
    <t>IGNACIO LÓPEZ RAYÓN (COYOTA PRIMERA MANZANA)</t>
  </si>
  <si>
    <t>CRESCENCIO MORALES (SAN MATEO)</t>
  </si>
  <si>
    <t>SAN FRANCISCO CURUNGUEO</t>
  </si>
  <si>
    <t>DONACIANO OJEDA (PRIMERA Y SEGUNDA MANZANA SAN FRANCISCO)</t>
  </si>
  <si>
    <t>COLONIA EMILIANO ZAPATA (SAN JUAN ZITÁCUARO)</t>
  </si>
  <si>
    <t>LA ENCARNACIÓN</t>
  </si>
  <si>
    <t>FRANCISCO SERRATO (SAN BARTOLO)</t>
  </si>
  <si>
    <t>LA FUNDICIÓN (QUINTA MANZANA)</t>
  </si>
  <si>
    <t>MACUTZIO</t>
  </si>
  <si>
    <t>MESAS DE ENANDIO (CUARTA MANZANA)</t>
  </si>
  <si>
    <t>EL NARANJO</t>
  </si>
  <si>
    <t>PUENTECILLAS (TERCERA MANZANA DE ZIRAHUATO)</t>
  </si>
  <si>
    <t>SAN FELIPE LOS ALZATI (COLONIA NUEVA)</t>
  </si>
  <si>
    <t>SEIS PALOS (QUINTA MANZANA DE SAN MIGUEL)</t>
  </si>
  <si>
    <t>RINCÓN DE NICOLÁS ROMERO (CEDROS TERCERA MANZANA)</t>
  </si>
  <si>
    <t>ARMADILLOS (TERCERA MANZANA DE TIMBINEO)</t>
  </si>
  <si>
    <t>EL SAUZ (TERCERA MANZANA)</t>
  </si>
  <si>
    <t>LAS PILAS</t>
  </si>
  <si>
    <t>EL BORDO</t>
  </si>
  <si>
    <t>LA PERA (LA MORA EL AGUACATE)</t>
  </si>
  <si>
    <t>LA COLONIA DE APUTZIO</t>
  </si>
  <si>
    <t>LAS LOMAS DE APUTZIO (LAS LOMAS)</t>
  </si>
  <si>
    <t>LA LOMA (TERCERA MANZANA DE SAN MIGUEL)</t>
  </si>
  <si>
    <t>LA MESA (LA MESA DE CEDANO)</t>
  </si>
  <si>
    <t>EL CAPULÍN (TERCERA MANZANA DE CRESCENCIO MORALES)</t>
  </si>
  <si>
    <t>SAN MIGUEL CHICHIMEQUILLAS</t>
  </si>
  <si>
    <t>LA VIGUITA (CUARTA MANZANA DE CRESCENCIO MORALES)</t>
  </si>
  <si>
    <t>FRACCIONAMIENTO PRIMERO DE MAYO</t>
  </si>
  <si>
    <t>EL SANTÍSIMO (QUINTA MANZANA DE CRESCENCIO MORALES)</t>
  </si>
  <si>
    <t>CLAVE DE LOCALIDAD</t>
  </si>
  <si>
    <t>OP</t>
  </si>
  <si>
    <t>APUTZIO DE JUÁREZ (SANTA MARÍA)</t>
  </si>
  <si>
    <t>RUBRO</t>
  </si>
  <si>
    <t>1.1 AGUA POTABLE</t>
  </si>
  <si>
    <t>NÚMERO DE BENEFICIARIOS DIRECTOS</t>
  </si>
  <si>
    <t>AULAS</t>
  </si>
  <si>
    <t>DEMARCACIÓN TERRITORIAL (TENENCIA, ENCARGATURA)</t>
  </si>
  <si>
    <t>REHABILITACIÓN DE CAMINO</t>
  </si>
  <si>
    <t>METROS LINEALES</t>
  </si>
  <si>
    <t>METROS CUADRADOS</t>
  </si>
  <si>
    <t>CANCHA</t>
  </si>
  <si>
    <t>OBRAS</t>
  </si>
  <si>
    <t>FRANCISCO SERRATO 2A. MZA.</t>
  </si>
  <si>
    <t>CONSTRUCCIÓN DE PUENTE PEATONAL</t>
  </si>
  <si>
    <t>SAN JUAN ZITÁCUARO, COL. LOMAS DE ORIENTE.</t>
  </si>
  <si>
    <t>CHICHIMEQUILLAS DE ESCOBEDO, 1A. MZA.</t>
  </si>
  <si>
    <t>PAVIMENTACIÓN DE CALLE A BASE DE CONCRETO HIDRÁULICO</t>
  </si>
  <si>
    <t>DONACIANO OJEDA, 1A. MZA.</t>
  </si>
  <si>
    <t>SAN FELIPE LOS ALZATI, 1A. MZA.</t>
  </si>
  <si>
    <t xml:space="preserve"> </t>
  </si>
  <si>
    <t>SUBTOTAL SANEAMIENTO</t>
  </si>
  <si>
    <t>SUBTOTAL AGUA POTABLE</t>
  </si>
  <si>
    <t>FORTAMUN- DF</t>
  </si>
  <si>
    <t>FINANCIA-MIENTO</t>
  </si>
  <si>
    <t>IGNACIO LÓPEZ RAYÓN, MESAS DE ENANDIO</t>
  </si>
  <si>
    <t>PAVIMENTACIÓN DE CAMINO DE CONCRETO HIDRÁULICO</t>
  </si>
  <si>
    <t>CURUNGUEO, COL. LAS PALMAS</t>
  </si>
  <si>
    <t>REHABILITACIÓN  DE CAMINO</t>
  </si>
  <si>
    <t>REHABILITACIÓN DE CAMINOS RURALES</t>
  </si>
  <si>
    <t>REHABILITACIÓN DE CAMINO RURAL</t>
  </si>
  <si>
    <t>COLONIA EMILIANO ZAPATA</t>
  </si>
  <si>
    <t>PROGRAMA</t>
  </si>
  <si>
    <t>GASTOS INDIRECTOS</t>
  </si>
  <si>
    <t>SAN JUAN ZITÁCUARO, FRACC. PRIMERO DE MAYO</t>
  </si>
  <si>
    <t>ZIRAHUATO DE LOS BERNAL</t>
  </si>
  <si>
    <t>1 -- 1</t>
  </si>
  <si>
    <t>ZITÁCUARO</t>
  </si>
  <si>
    <t>SAN JUAN ZITÁCUARO, LA MESA DE CEDANO</t>
  </si>
  <si>
    <t>CURUNGUEO, VALLE VERDE</t>
  </si>
  <si>
    <t>PROGRAMA OPERATIVO ANUAL DEL EJERCICIO 2021</t>
  </si>
  <si>
    <t>AYUNTAMIENTO CONSTITUCIONAL DE ZITÁCUARO, MICHOACÁN</t>
  </si>
  <si>
    <t>SECRETARÍA DE DESARROLLO URBANO Y OBRAS PÚBLICAS</t>
  </si>
  <si>
    <t>PROGRAMA OPERATIVO ANUAL DEL EJERCICIO FISCAL 2021</t>
  </si>
  <si>
    <t xml:space="preserve">ANEXO PROGRAMÁTICO DE OBRAS                                                     </t>
  </si>
  <si>
    <t>AYUNTAMIENTO CONSTITUCIONAL DE ZITÁCUARO</t>
  </si>
  <si>
    <t>RESUMEN DE INVERSIONES (POR RUBRO)</t>
  </si>
  <si>
    <t xml:space="preserve">PROGRAMA </t>
  </si>
  <si>
    <t>CANTIDAD DE OBRAS Y/O PROG.</t>
  </si>
  <si>
    <t>FORTAMUN-DF</t>
  </si>
  <si>
    <t>FINANCIA- MIENTO</t>
  </si>
  <si>
    <t>PORCENTAJE DE INVERSIÓN PERMITIDO PARA EL FISMDF</t>
  </si>
  <si>
    <t>TOTAL</t>
  </si>
  <si>
    <t>CANT. DE OBRAS</t>
  </si>
  <si>
    <t>MODALIDAD DE ADJUDICACIÓN</t>
  </si>
  <si>
    <t>ADJUDICACIÓN DIRECTA</t>
  </si>
  <si>
    <t>1.2. SANEAMIENTO (ALCANTARILLADO, DRENAJE Y LETRINAS)</t>
  </si>
  <si>
    <t>1.3 INFRAESTRUCTURA EDUCATIVA</t>
  </si>
  <si>
    <t>SUBTOTAL INFRAESTRUCTURA EDUCATIVA</t>
  </si>
  <si>
    <t>1.4 INFRAESTRUCTURA PRODUCTIVA RURAL</t>
  </si>
  <si>
    <t>SUBTOTAL INFRAESTRUCTURA PRODUCTIVA RURAL</t>
  </si>
  <si>
    <t>1.5 INFRAESTRUCTURA PARA LA SALUD</t>
  </si>
  <si>
    <t>SUBTOTAL INFRAESTRUCTURA PARA LA SALUD</t>
  </si>
  <si>
    <t>1.6 INFRAESTRUCTURA DEPORTIVA (CANCHAS)</t>
  </si>
  <si>
    <t>SUBTOTAL INFRAESTRUCTURA DEPORTIVA (CANCHAS)</t>
  </si>
  <si>
    <t>SUBTOTAL VIVIENDA Y ELECTRIFICACIÓN</t>
  </si>
  <si>
    <t>1.8 INFRAESTRUCTURA DE URBANIZACIÓN (CALLES Y CAMINOS)</t>
  </si>
  <si>
    <t>ZITÁCUARO, VARIAS VIALIDADES DEL MEDIO RURAL</t>
  </si>
  <si>
    <t>REHABILITACIÓN DE CAMINOS RURALES (BACHEO)</t>
  </si>
  <si>
    <t>HEROICA ZITÁCUARO, VARIAS CALLES</t>
  </si>
  <si>
    <t>REHABILITACIÓN DE CALLES DE LA CIUDAD (BACHEO)</t>
  </si>
  <si>
    <t>MEJORAMIENTO DE SEÑALÉTICA EN CALLES DE LA CIUDAD</t>
  </si>
  <si>
    <t>SAN JUAN ZITÁCUARO, FRACC. PRIMERO DE MAYO, ENTRE CALLE MINEROS Y HERREROS.</t>
  </si>
  <si>
    <t>SUBTOTAL INFRAESTRUCTURA DE URBANIZACIÓN (CALLES Y CAMINOS)</t>
  </si>
  <si>
    <t>1.9 INFRAESTRUCTURA DE URBANIZACIÓN (ALUMBRADO PÚBLICO)</t>
  </si>
  <si>
    <t>SUBTOTAL  INFRAESTRUCTURA DE URBANIZACIÓN (ALUMBRADO PÚBLICO)</t>
  </si>
  <si>
    <t>1.10 INFRAESTRUCTURA URBANA (ESPACIOS PÚBLICOS)</t>
  </si>
  <si>
    <t>SUBTOTAL INFRAESTRUCTURA URBANA (ESPACIOS PÚBLICOS)</t>
  </si>
  <si>
    <t>1.11 INFRAESTRUCTURA VIAL COMPLEMENTARIA (PUENTES)</t>
  </si>
  <si>
    <t>SUBTOTAL  INFRAESTRUCTURA VIAL COMPLEMENTARIA (PUENTES)</t>
  </si>
  <si>
    <t>1.13. GASTOS INDIRECTOS</t>
  </si>
  <si>
    <t>SUBTOTAL GASTOS INDIRECTOS</t>
  </si>
  <si>
    <t>1.14. PROGRAMA DE DESARROLLO INSTITUCIONAL</t>
  </si>
  <si>
    <t>PDI</t>
  </si>
  <si>
    <t>ADQUISICIÓN</t>
  </si>
  <si>
    <t>SUBTOTAL PROGRAMA DE DESARROLLO INSTITUCIONAL</t>
  </si>
  <si>
    <t>AYS-2020-162</t>
  </si>
  <si>
    <t>AYS-2021-001</t>
  </si>
  <si>
    <t xml:space="preserve">ANEXO PROGRAMÁTICO DE OBRAS </t>
  </si>
  <si>
    <t>PAVIMENTACIÓN DE CONCRETO HIDRÁULICO EN CALLE ALBAÑILES, 2A. ETAPA</t>
  </si>
  <si>
    <t>PROGRAMA DE DESARROLLO INSTITUCIONAL (PRODIMDF)</t>
  </si>
  <si>
    <t>FONDO DE APORTACIONES ESTATALES PARA LA INFRAESTRUCTURA DE LOS SERVICIOS PÚBLICOS MUNICIPALES 2021</t>
  </si>
  <si>
    <t>2. FONDO DE APORTACIONES ESTATALES PARA LA INFRAESTRUCTURA DE LOS SERVICIOS PÚBLICOS MUNICIPALES 2021</t>
  </si>
  <si>
    <t>MAX. 3%  ($3,201,588.21)</t>
  </si>
  <si>
    <t>MAX. 2%  ($2,134,392.14)</t>
  </si>
  <si>
    <t>HEROICA ZITÁCUARO, COLONIA LAS PALMAS</t>
  </si>
  <si>
    <t>PAVIMENTACIÓN A BASE DE CONCRETO HIDRÁULICO EN CALLE DE ACCESO LAS ALBERCAS.</t>
  </si>
  <si>
    <t>SAN FELIPE LOS ALZATI,  EL BORDO</t>
  </si>
  <si>
    <t>CURUNGUEO, EL RINCÓN.</t>
  </si>
  <si>
    <t>PAVIMENTACIÓN DE CALLE VENUSTIANO CARRANZA Y CDA. AVENIDA INDEPENDENCIA.</t>
  </si>
  <si>
    <t>ZIRÁHUATO DE LOS BERNAL, LAS PILAS</t>
  </si>
  <si>
    <t>CONSTRUCCIÓN DE TECHADO EN ÁREA DE IMPARTICIÓN DE EDUCACIÓN FÍSICA EN ESCUELA PRIMARIA INDÍGENA BILINGÜE "JUAN GUTEMBERG"</t>
  </si>
  <si>
    <t>CONSTRUCCIÓN DE TECHADO EN ÁREA DE IMPARTICIÓN DE EDUCACIÓN FÍSICA EN JARDÍN DE NIÑOS "VASCO DE QUIROGA"</t>
  </si>
  <si>
    <t>SAN JUAN ZITÁCUARO,  LAS ANTENAS.</t>
  </si>
  <si>
    <t>PAVIMENTACIÓN DE CALLE A BASE DE CONCRETO HIDRÁULICO.</t>
  </si>
  <si>
    <t>CONSTRUCCIÓN DE TECHADO PARA ÁREA DE IMPARTICIÓN DE EDUCACIÓN FÍSICA EN ESCUELA PRIMARIA</t>
  </si>
  <si>
    <t>APUTZIO DE JUAREZ, 1A.MZA.</t>
  </si>
  <si>
    <t>CONSTRUCCIÓN DE TECHADO Y REHABILITACIÓN DE SANITARIOS EN ESPACIO MULTIDEPORTIVO DE LA JEFATURA DE TENENCIA</t>
  </si>
  <si>
    <t>APUTZIO DE JUÁREZ, LA PERA 7A.MZA.</t>
  </si>
  <si>
    <t>CHICHIMEQUILLAS DE ESCOBEDO, SEIS PALOS.</t>
  </si>
  <si>
    <t xml:space="preserve">CONSTRUCCIÓN DE TANQUE DE ALMACENAMIENTO DE AGUA </t>
  </si>
  <si>
    <t>CHICHIMEQUILLAS</t>
  </si>
  <si>
    <t>CHICHIMEQUILLAS DE ESCOBEDO, LA LOMA 3A. MZA.</t>
  </si>
  <si>
    <t xml:space="preserve">CONSTRUCCIÓN DE TECHADO EN ÁREA DEPORTIVA EN  JARDÍN DE NIÑOS "PANAMERICANO" 16DJN0356G </t>
  </si>
  <si>
    <t>CRESCENCIO MORALES, LA BARRANQUITA, 3A.MZA.</t>
  </si>
  <si>
    <t xml:space="preserve">CRESCENCIO MORALES </t>
  </si>
  <si>
    <t>CRESCENCIO MORALES, EL RINCÓN, 1A. MZA.</t>
  </si>
  <si>
    <t>CRESCENCIO MORALES, LA VIGUITA, 4A.MZA.</t>
  </si>
  <si>
    <t>TECHADO</t>
  </si>
  <si>
    <t>MANTENIMIENTO  DE SANITARIOS Y CONSTRUCCIÓN DE BARDA PERIMETRAL EN ESCUELA SECUNDARIA TÉCNCA NO.105</t>
  </si>
  <si>
    <t>LICITACIÓN PUBLICA NACIONAL</t>
  </si>
  <si>
    <t xml:space="preserve">FRANCISCO SERRATO, 2A.MZA. </t>
  </si>
  <si>
    <t>CONSTRUCCION DE MURO DE CONTENCIÓN  EN CAMINO PRINCIPAL</t>
  </si>
  <si>
    <t>FRANCISCO SERRATO, 1A. MANZANA</t>
  </si>
  <si>
    <t>CONSTRUCCIÓN  DE TECHADO EN CENTRO DE SALUD</t>
  </si>
  <si>
    <t>CONSTRUCCIÓN DE CANCHA MULTIDEPORTIVA</t>
  </si>
  <si>
    <t>IGNACIO LÓPEZ RAYÓN, 2A. MZA. EL SAUZ</t>
  </si>
  <si>
    <t xml:space="preserve">IGNACIO LÓPEZ RAYÓN, 1A. MZA. </t>
  </si>
  <si>
    <t>CONSTRUCCIÓN DE  AULA EN JARDÍN DE NIÑOS</t>
  </si>
  <si>
    <t>NICOLAS ROMERO</t>
  </si>
  <si>
    <t>NICOLÁSROMERO, 2A.MZA.</t>
  </si>
  <si>
    <t>NICOLÁSROMERO, 2A.MZA. ATRÁS DEL  FRACCIONAMIENTO EL PARAÍSO</t>
  </si>
  <si>
    <t xml:space="preserve">NICOLÁSROMERO, 3A.MZA. </t>
  </si>
  <si>
    <t>SAN  JUAN ZITÁCUARO</t>
  </si>
  <si>
    <t>0137</t>
  </si>
  <si>
    <t>SAN JUAN ZITÁCUARO</t>
  </si>
  <si>
    <t>SAN JUAN ZITÁCUARO, LA FUNDICIÓN.</t>
  </si>
  <si>
    <t>CONSTRUCCIÓN DE  AULA EN JARDÍN DE NIÑOS CEPI. CVE. 16DCC01061</t>
  </si>
  <si>
    <t>SAN JUAN ZITÁCUARO, LA MESA DE CEDANO, LA LOMITA.</t>
  </si>
  <si>
    <t>CONSTRUCCIÓN DE GRADAS EN CANCHA MULTIDEPORTIVA</t>
  </si>
  <si>
    <t>TIMBINEO DE LOS CONTRERAS, 3A. MZA. ARMADILLOS.</t>
  </si>
  <si>
    <t>AMPLIACIÓN DE RED DE ENERGÍA ELÉCTRICA</t>
  </si>
  <si>
    <t>ZIRÁHUATO DE LOS BERNAL, LA ESTACIÓN</t>
  </si>
  <si>
    <t>ZIRÁHUATO DE LOS BERNAL, 1A. MZA. LA ESTACIÓN.</t>
  </si>
  <si>
    <t>CONSTRUCCIÓN DE TECHADO EN ÁREA DE IMPARTICIÓN DE EDUCACIÓN FÍSICA EN ESCUELA PRIMARIA "ÁLVARO OBREGÓN".</t>
  </si>
  <si>
    <t xml:space="preserve">ZIRÁHUATO DE LOS BERNAL, 1A. MZA. </t>
  </si>
  <si>
    <t>CONSTRUCCIÓN DE OLLA COLECTORA DE AGUA PLUVIAL</t>
  </si>
  <si>
    <t>MANZANILLOS, 1A. MZA.</t>
  </si>
  <si>
    <t>TERMINACIÓN DE TECHADO Y CERCO PERIMETRAL EN CANCHA MULTIDEPORTIVA</t>
  </si>
  <si>
    <t>CONSTRUCCIÓN DE GIMNASIO Y AREA DE JUEGOS AL AIRE LIBRE EN PARQUE PÚBLICO</t>
  </si>
  <si>
    <t>CONSTRUCCIÓN DE GRADAS Y REHABILITACIÓN DE  CANCHA MULTIDEPORTIVA EN LA CONASUPO</t>
  </si>
  <si>
    <t>CRESCENCIO MORALES, 5A. MZA. EL SANTÍSIMO.</t>
  </si>
  <si>
    <t>CHICHIMEQUILAS DE ESCOBEDO</t>
  </si>
  <si>
    <t>CHICHIMEQUILLAS DE ESCOBEDO, 4A.MZA. EL NARANJO.</t>
  </si>
  <si>
    <t>MANTENIMIENTO DE SANITARIOS Y AULAS EN ESCUELA PRIMARIA "LIBERACIÓN CAMPESINA".</t>
  </si>
  <si>
    <t>AUTZIO DE JUÁREZ, LA COLONIA , 6A.MZA.</t>
  </si>
  <si>
    <t xml:space="preserve"> ZITÁCUARO</t>
  </si>
  <si>
    <t xml:space="preserve"> MUNICIPIO DE ZITÁCUARO</t>
  </si>
  <si>
    <t>N/A</t>
  </si>
  <si>
    <t>N/D</t>
  </si>
  <si>
    <t>TOTAL  OBRAS RECURSOS ESTATALES</t>
  </si>
  <si>
    <t>SUBTOTAL  VIVIENDA</t>
  </si>
  <si>
    <t xml:space="preserve">1.7.2 VIVIENDA </t>
  </si>
  <si>
    <t>1.7.1  ELECTRIFICACIÓN</t>
  </si>
  <si>
    <t>PROGRAMA DE VIVIENDA EN ZONAS DE ATENCIÓN PRIORITARIA (ZAP) URBANA</t>
  </si>
  <si>
    <t>TECHADO - MÓDULO DE SANITARIOS</t>
  </si>
  <si>
    <t>TANQUE DE 50 M3</t>
  </si>
  <si>
    <t xml:space="preserve">FRANCISCO SERRATO, 1A.MZA. </t>
  </si>
  <si>
    <t>CONSTRUCCIÓN DE   SANITARIOS EN TELESECUNDARIA "FRANCISCO SERRATO"</t>
  </si>
  <si>
    <t>MÓDULO DE SANITARIOS</t>
  </si>
  <si>
    <t>AMPLIACIÓN Y PAVIMENTACIÓN  DE CALLE DE ACCESO</t>
  </si>
  <si>
    <t xml:space="preserve">IGNACIO LÓPEZ RAYÓN </t>
  </si>
  <si>
    <t xml:space="preserve">NICOLÁSROMERO, 1A.MZA. </t>
  </si>
  <si>
    <t>CONSTRUCCIÓN DE TANQUE DE ALMACENAMIENTO DE AGUA, RED DE DISTRIBUCIÓN Y SISITEMA DE BOMBEO</t>
  </si>
  <si>
    <t>1 -- 1 -- 500</t>
  </si>
  <si>
    <t>TANQUE -- SISTEMA -- METROS LINEALES DE RED</t>
  </si>
  <si>
    <t>CONSTRUCCIÓN DE TANQUE DE ALMACENAMIENTO DE AGUA</t>
  </si>
  <si>
    <t>PAVIMENTACIÓN DE CALLE  CDA. DE MIRTO SUR ABASE DE CONCRETO HIDRÁULICO</t>
  </si>
  <si>
    <t>HEROICA ZITÁCUARO, COL. EL MORAL.</t>
  </si>
  <si>
    <t>SAN JUAN ZITÁCUARO, PUEBLO NUEVO</t>
  </si>
  <si>
    <t xml:space="preserve">CONSTRUCCIÓN DE DRENAJE SANITARIO  </t>
  </si>
  <si>
    <t>HEROICA ZITÁCUARO, COL. LÁZARO CÁRDENAS</t>
  </si>
  <si>
    <t xml:space="preserve">COATEPEC DE MORELOS </t>
  </si>
  <si>
    <t>ADECUACIÓN DE ENTRONQUE  EN CALLE DE ACCESO A COATEPEC</t>
  </si>
  <si>
    <t>HEROICA ZITÁCUARO, COL. INFONAVIT, A UN COSTADO DEL COBAEM</t>
  </si>
  <si>
    <t>CONSTRUCCIÓN DE TECHUMBRE EN ÁREA DEPORTIVA DE LA CASA EJIDAL</t>
  </si>
  <si>
    <t>CONSTRUCCIÓN DE TECHUMBRE EN ESC. PRIMARIA NIÑO ARTILLERO</t>
  </si>
  <si>
    <t>OBRAS DE DRENAJE EN PUENTE DE CAMÉMBARO</t>
  </si>
  <si>
    <t>COATEPEC DE MORELOS, CAMÉMBARO</t>
  </si>
  <si>
    <t>PAVIMENTACION DE CALLE MARIANO MATAMOROS</t>
  </si>
  <si>
    <t>CONSTRUCCIÓN DE PUENTE PEATONAL EN CALLE 6 DE DICIEMBRE DE 1810</t>
  </si>
  <si>
    <t>CONSTRUCCIÓN DE BANQUETAS DE CONCRETO HIDRÁULICO EN LA CALLE AMISTAD</t>
  </si>
  <si>
    <t>SAN JUAN ZITÁCUARO, FRENTE A LA ESC. PRIM. CUAUTEMOC</t>
  </si>
  <si>
    <t xml:space="preserve">TERMINACIÓN DE DRENAJE SANITARIO </t>
  </si>
  <si>
    <t>NICOLÁS ROMERO, BARRANCA SECA.</t>
  </si>
  <si>
    <t>AMPLIACIÓN DE RED DE AGUA POTABLE EN CALLE CERRO LAS PAPAS</t>
  </si>
  <si>
    <t>SAN JUAN ZITÁCUARO, COL. LOMAS DE ORIENTE</t>
  </si>
  <si>
    <t>REHABILITACIÓN  DE PAVIMENTO ASFÁLTICO EN LA CALLE DE LA VÍA, TRAMO DELLIBRAMIENTO FRANCISCO .MÚJICA A LA ESCUELA PRIMARIA LÁZARO CARDENAS DEL RÍO.</t>
  </si>
  <si>
    <t>COATEPEC DE MORELOS , COL. NUEVO AMANECER.</t>
  </si>
  <si>
    <t xml:space="preserve">PAVIMENTACIÓN DE CALLE SIERRA DORADA A BASE DE CONCRETO HIDRÁULICO </t>
  </si>
  <si>
    <t>PAVIMENTACIÓN DE CALLE  LUNA NUEVA A BASE DE CONCRETO HIDRÁULICO</t>
  </si>
  <si>
    <t>TERMINACIÓN DE DRENAJE PLUVIAL Y OBRAS COMPLEMENTARIAS.</t>
  </si>
  <si>
    <t>TERMINACIÓN  DE PAVIMENTO ASFÁLTICO EN  LA CALLE PRINCIPAL.</t>
  </si>
  <si>
    <t>PAVIMENTACIÓN DE CAMINO, TRAMO DEL PUERTO DE SAN FELIPE HACIA MACUTZIO, 1A. ETAPA.</t>
  </si>
  <si>
    <t>SAN FELIPE LOS ALZATI,  MACUTZIO</t>
  </si>
  <si>
    <t>AMPLIACIÓN DE RED DE ENERGÍA ELÉCTRICA DE MEDIA Y BAJA TENSIÓN</t>
  </si>
  <si>
    <t>NICOLÁS ROMERO,  2A. MZA. ENTRADA A LA CLÍNICA</t>
  </si>
  <si>
    <t>PAVIMENTACIÓN DE CONCRETO HIDRÁULICO E INTRODUCCIÓN DE SERVICIOS BÁSICOS EN  ACCESO A LA COLONIA,  AV. DEL TRABAJO.</t>
  </si>
  <si>
    <t xml:space="preserve">CONSTRUCCIÓN DE TECHUMBRE EN ESC. PRIMARIA </t>
  </si>
  <si>
    <t>REHABILITACIÓN DE PAVIMENTO ASFÁLTICO  Y BACHEO SUPERFICIAL EN CAMINO A TIMBINEO DELTRAMO 0+000 AL 0+500</t>
  </si>
  <si>
    <t>SAN JUAN ZITÁCUARO,  COL. LOMAS DE OREINTE</t>
  </si>
  <si>
    <t>ZITÁCUARO, VARIAS LOCALIDADES DEL MUNICIPIO</t>
  </si>
  <si>
    <t>MEJORAMIENTO DEL ALUMBRARO PÚBLICO EN LA ZONA RURAL</t>
  </si>
  <si>
    <t>MEJORAMIENTO DEL ALUMBRADO PÚBLICO EN LA CIUDAD</t>
  </si>
  <si>
    <t>LUMINARIAS</t>
  </si>
  <si>
    <t xml:space="preserve">CONSTRUCCIÓN DE LINEA Y RED DE DISTRIBUCION DE ENERGÍA ELÉCTRICA </t>
  </si>
  <si>
    <t>AMPLIACION DE LINEA Y RED DE DISTRIBUCION DE ENERGÍA ELÉCTRICA</t>
  </si>
  <si>
    <t>EL AGUACATE, HACIA EL PARAJE "EL CAPULIN"</t>
  </si>
  <si>
    <t>EL AGUACATE, PARAJE "LA CAMELINA",  ENTRANDO POR EL PRIMER VIVERO</t>
  </si>
  <si>
    <t>EL AGUACATE, 1A. MZA., ENTRADA PRINCIPAL HASTA ÚLTIMAS CASAS DE LA VÍA</t>
  </si>
  <si>
    <t>AMPLIACION DE RED DISTRIBUCIÓN DE ENERGIA ELECTRICA EN MEDIA Y BAJA TENSIÓN</t>
  </si>
  <si>
    <t>AMPLIACIÓN DE RED DE DISTRIBUCION DE ENERGÍA ELECTRICA</t>
  </si>
  <si>
    <t>ZIRÁHUATO DE LOS BERNAL,  PUENTECILLAS "EX-VÍA"</t>
  </si>
  <si>
    <t>AMPLIACION DE LINEA Y RED DE DISTRIBUCION  DE ENERGÍA ELECTRICA EN MEDIA Y BAJA TENSION</t>
  </si>
  <si>
    <t>APUTZIO DE JUAREZ, CUARTA MANZANA DE LAS LOMAS DE APUTZIO, PARAJE LA Y GRIEGA</t>
  </si>
  <si>
    <t>COATEPEC DE MORELOS, CAMÉMBARO, CALLE ALLENDE.</t>
  </si>
  <si>
    <t>CONSTRUCCIÓN DE LINEA Y RED DE DISTRIBUCION DE ENERGÍA ELÉCTRICA</t>
  </si>
  <si>
    <t>AMPLIACION DE LINEA Y RED DE DISTRIBICION DE ENERGÍA ELECTRICA EN MEDIA Y BAJA TENSION</t>
  </si>
  <si>
    <t>CRESCENCIO MORALES.3A.MZA., EN EL PARAJE "EL CAPULÍN" JUNTO AL PANTEON Y LA BARRANCA</t>
  </si>
  <si>
    <t xml:space="preserve">AMPLIACION DE LINEA Y RED DE DISTRIBUCION DE ENERGÍA ELECTRICA EN MEDIA Y BAJA TENSION </t>
  </si>
  <si>
    <t>CRESCENCIO MORALES, PARAJE "EL MOLINITO" DE MACHO DE AGUA BARRANCA</t>
  </si>
  <si>
    <t xml:space="preserve">OCURIO, PARAJE "LA JOYA DEL ARCO" </t>
  </si>
  <si>
    <t>CONSTRUCCIÓN DE LINEA Y RED DE DISTRIBUCIÓN DE ENERGÍA ELÉCTRICA</t>
  </si>
  <si>
    <t>AMPLIACIÓN DE RED DE ENERGÍA ELÉCTRICA EN MEDIA Y BAJA TENSION</t>
  </si>
  <si>
    <t>NICOLAS ROMERO,  CUARTA MAZANA, COLONIA LA LOMA</t>
  </si>
  <si>
    <t xml:space="preserve">AMPLIACION DE RED DE ENERGIA ELECTRICA EN MEDIA Y BAJA TENSION </t>
  </si>
  <si>
    <t>TIMBINEO DE LOS CONTRERAS, PRIMERA MANZANA, POR LA IGLESIA</t>
  </si>
  <si>
    <t>AMPLIACION DE RED DE DISTRIBUCION DE ENERGIA ELECTRICA EN MEDIA Y BAJA TENSION</t>
  </si>
  <si>
    <t>TIMBINEO DE LOS CONTRERAS, PRIMERA MANZANA, EL CALLEJÓN</t>
  </si>
  <si>
    <t xml:space="preserve">MANTENIMIENTO  DE CASA DE SALUD </t>
  </si>
  <si>
    <t>CONSTRUCCIÓN DE 2 AULAS EN  ESCUELA PRIMARIA BILINGÜE "CRESCENCIO MORALES" CVE. 16DPB0306O</t>
  </si>
  <si>
    <t>CURUNGUEO, EL LLANITO</t>
  </si>
  <si>
    <t>CURUNGUEO, TIRO AL BLANCO</t>
  </si>
  <si>
    <t>CURUNGUEO, 4A. MZA.  LAS PALMAS</t>
  </si>
  <si>
    <t xml:space="preserve">CONSTRUCCION DE RED DE DRENAJE Y AGUAS PLUVIALES </t>
  </si>
  <si>
    <t>CONSTRUCCIÓN DE  AULA EN TELEBACHILLERATO NO. 210  CVE. 16ETH0210H.</t>
  </si>
  <si>
    <t xml:space="preserve">AULA </t>
  </si>
  <si>
    <t>SAN JUAN ZITÁCUARO, COL. LA PALMA DE CEDANO</t>
  </si>
  <si>
    <t>SAN JUAN ZITÁCUARO, COLONIA PASEO DE LA MONTAÑA</t>
  </si>
  <si>
    <t>PAVIMENTACIÓN DE CALLE LAGO DE CATEMACO</t>
  </si>
  <si>
    <t>INSTALACIÓN DE ALUMBRADO EN CANCHA MULTIDEPORTIVA</t>
  </si>
  <si>
    <t>TIMBINEO DE LOS CONTRERAS, LAS PILAS</t>
  </si>
  <si>
    <t>ZIRAHUATO DE LOS BERNAL, CAMINO REAL</t>
  </si>
  <si>
    <t xml:space="preserve">CONSTRUCCIÓN DE TECHADO EN AREA DE IMPARTICIÓN DE EDUCACIÓN FÍSICA EN ESCUELA PRIMARIA 20 DE NOVIEMBRE </t>
  </si>
  <si>
    <t xml:space="preserve">CONSTRUCCIÓN DE TECHADO EN AREA DE IMPARTICIÓN DE EDUCACIÓN FÍSICA EN ESCUELA TELESECUNDARIA EL AGUACATE </t>
  </si>
  <si>
    <t>CONSTRUCCIÓN DE SANITARIOS EN ESC. PRIM. 20 DE NOVIEMBRE</t>
  </si>
  <si>
    <t xml:space="preserve">TOTAL </t>
  </si>
  <si>
    <t>AYS-2021-002</t>
  </si>
  <si>
    <t>AYS-2021-003</t>
  </si>
  <si>
    <t>AYS-2021-004</t>
  </si>
  <si>
    <t>AYS-2021-005</t>
  </si>
  <si>
    <t>AYS-2021-006</t>
  </si>
  <si>
    <t>AYS-2021-007</t>
  </si>
  <si>
    <t>AYS-2021-008</t>
  </si>
  <si>
    <t>AYS-2021-009</t>
  </si>
  <si>
    <t>AYS-2021-010</t>
  </si>
  <si>
    <t>AYS-2021-011</t>
  </si>
  <si>
    <t>AYS-2021-012</t>
  </si>
  <si>
    <t>AYS-2021-013</t>
  </si>
  <si>
    <t>AYS-2021-014</t>
  </si>
  <si>
    <t>AYS-2021-015</t>
  </si>
  <si>
    <t>AYS-2021-016</t>
  </si>
  <si>
    <t>AYS-2021-017</t>
  </si>
  <si>
    <t>AYS-2021-018</t>
  </si>
  <si>
    <t>AYS-2021-019</t>
  </si>
  <si>
    <t>AYS-2021-020</t>
  </si>
  <si>
    <t>AYS-2021-021</t>
  </si>
  <si>
    <t>AYS-2021-022</t>
  </si>
  <si>
    <t>AYS-2021-023</t>
  </si>
  <si>
    <t>AYS-2021-024</t>
  </si>
  <si>
    <t>ED-2021-025</t>
  </si>
  <si>
    <t>ED-2021-026</t>
  </si>
  <si>
    <t>ED-2021-027</t>
  </si>
  <si>
    <t>ED-2021-028</t>
  </si>
  <si>
    <t>ED-2021-029</t>
  </si>
  <si>
    <t>ED-2021-030</t>
  </si>
  <si>
    <t>ED-2021-031</t>
  </si>
  <si>
    <t>ED-2021-032</t>
  </si>
  <si>
    <t>ED-2021-033</t>
  </si>
  <si>
    <t>ED-2021-034</t>
  </si>
  <si>
    <t>ED-2021-035</t>
  </si>
  <si>
    <t>ED-2021-036</t>
  </si>
  <si>
    <t>ED-2021-037</t>
  </si>
  <si>
    <t>ED-2021-038</t>
  </si>
  <si>
    <t>ED-2021-039</t>
  </si>
  <si>
    <t>ED-2021-040</t>
  </si>
  <si>
    <t>ED-2021-041</t>
  </si>
  <si>
    <t>OP-2021-042</t>
  </si>
  <si>
    <t>SAL-2021-043</t>
  </si>
  <si>
    <t>SAL-2021-044</t>
  </si>
  <si>
    <t>URB-2021-045</t>
  </si>
  <si>
    <t>URB-2021-046</t>
  </si>
  <si>
    <t>URB-2021-047</t>
  </si>
  <si>
    <t>URB-2021-048</t>
  </si>
  <si>
    <t>URB-2021-049</t>
  </si>
  <si>
    <t>URB-2021-050</t>
  </si>
  <si>
    <t>URB-2021-051</t>
  </si>
  <si>
    <t>VIV-2021-052</t>
  </si>
  <si>
    <t>VIV-2021-053</t>
  </si>
  <si>
    <t>VIV-2021-054</t>
  </si>
  <si>
    <t>VIV-2021-055</t>
  </si>
  <si>
    <t>VIV-2021-056</t>
  </si>
  <si>
    <t>VIV-2021-057</t>
  </si>
  <si>
    <t>VIV-2021-058</t>
  </si>
  <si>
    <t>VIV-2021-059</t>
  </si>
  <si>
    <t>VIV-2021-060</t>
  </si>
  <si>
    <t>VIV-2021-061</t>
  </si>
  <si>
    <t>VIV-2021-062</t>
  </si>
  <si>
    <t>VIV-2021-063</t>
  </si>
  <si>
    <t>VIV-2021-064</t>
  </si>
  <si>
    <t>VIV-2021-065</t>
  </si>
  <si>
    <t>VIV-2021-066</t>
  </si>
  <si>
    <t>URB-2021-067</t>
  </si>
  <si>
    <t>URB-2021-068</t>
  </si>
  <si>
    <t>URB-2021-069</t>
  </si>
  <si>
    <t>URB-2021-070</t>
  </si>
  <si>
    <t>URB-2021-071</t>
  </si>
  <si>
    <t>URB-2021-072</t>
  </si>
  <si>
    <t>URB-2021-073</t>
  </si>
  <si>
    <t>URB-2021-074</t>
  </si>
  <si>
    <t>URB-2021-075</t>
  </si>
  <si>
    <t>URB-2021-076</t>
  </si>
  <si>
    <t>URB-2021-077</t>
  </si>
  <si>
    <t>URB-2021-078</t>
  </si>
  <si>
    <t>URB-2021-079</t>
  </si>
  <si>
    <t>URB-2021-080</t>
  </si>
  <si>
    <t>URB-2021-081</t>
  </si>
  <si>
    <t>URB-2021-082</t>
  </si>
  <si>
    <t>URB-2021-083</t>
  </si>
  <si>
    <t>URB-2021-084</t>
  </si>
  <si>
    <t>URB-2021-085</t>
  </si>
  <si>
    <t>URB-2021-086</t>
  </si>
  <si>
    <t>URB-2021-087</t>
  </si>
  <si>
    <t>URB-2021-088</t>
  </si>
  <si>
    <t>URB-2021-089</t>
  </si>
  <si>
    <t>URB-2021-090</t>
  </si>
  <si>
    <t>URB-2021-091</t>
  </si>
  <si>
    <t>URB-2021-092</t>
  </si>
  <si>
    <t>URB-2021-093</t>
  </si>
  <si>
    <t>URB-2021-094</t>
  </si>
  <si>
    <t>URB-2021-095</t>
  </si>
  <si>
    <t>URB-2021-096</t>
  </si>
  <si>
    <t>URB-2021-097</t>
  </si>
  <si>
    <t>URB-2021-098</t>
  </si>
  <si>
    <t>URB-2021-099</t>
  </si>
  <si>
    <t>URB-2021-100</t>
  </si>
  <si>
    <t>URB-2021-101</t>
  </si>
  <si>
    <t>URB-2021-102</t>
  </si>
  <si>
    <t>URB-2021-103</t>
  </si>
  <si>
    <t>URB-2021-104</t>
  </si>
  <si>
    <t>URB-2021-105</t>
  </si>
  <si>
    <t>URB-2021-106</t>
  </si>
  <si>
    <t>URB-2021-107</t>
  </si>
  <si>
    <t>URB-2021-108</t>
  </si>
  <si>
    <t>URB-2021-109</t>
  </si>
  <si>
    <t>URB-2021-110</t>
  </si>
  <si>
    <t>URB-2021-111</t>
  </si>
  <si>
    <t>URB-2021-112</t>
  </si>
  <si>
    <t>URB-2021-113</t>
  </si>
  <si>
    <t>URB-2021-114</t>
  </si>
  <si>
    <t>URB-2021-115</t>
  </si>
  <si>
    <t>URB-2021-116</t>
  </si>
  <si>
    <t>URB-2021-117</t>
  </si>
  <si>
    <t>GI-2021-118</t>
  </si>
  <si>
    <t>PDI-2021-119</t>
  </si>
  <si>
    <t>INVITACIÓN A CUANDO MENOS TRES PERSONAS (INVITACIÓN RESTRINGIDA)</t>
  </si>
  <si>
    <t xml:space="preserve">PROGRAMA DE INFRAESTRUCTURA VIAL EN ZONAS DE ATENCIÓN PRIORITARIA </t>
  </si>
  <si>
    <t>PAVIMENTACIÓN DE CALLE 1A. CDA. DE LAGO DE PÁTZCUARO  A BASE DE CONCRETO HIDRÁULICO.</t>
  </si>
  <si>
    <t>SAN JUAN ZITÁCUARO, COL. LOMAS DE ORIENTE, TRAMO: DE CALLE 2A. CDA. PRESA DEL ROSARIO, HASTA ENTRONQUE CON CALLE PRESA SAN ANTONIO.</t>
  </si>
  <si>
    <t>REHABILITACIÓN DE CALLE LAGO DE CUITZEO A BASE DE CONCRETO HIDRÁULICO, PASANDO POR CALLES TEPUXTEPEC Y LAGUNA SANTIAGUILLO.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</si>
</sst>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[$-F800]dddd\,\ mmmm\ dd\,\ yyyy"/>
  </numFmts>
  <fonts count="5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Arial Black"/>
      <family val="2"/>
    </font>
    <font>
      <b/>
      <sz val="28"/>
      <name val="GalanoGrotesque-Black"/>
      <family val="3"/>
    </font>
    <font>
      <b/>
      <sz val="28"/>
      <name val="Arial Black"/>
      <family val="2"/>
    </font>
    <font>
      <b/>
      <sz val="22"/>
      <name val="Arial Black"/>
      <family val="2"/>
    </font>
    <font>
      <b/>
      <sz val="24"/>
      <name val="GalanoGrotesque-Black"/>
      <family val="3"/>
    </font>
    <font>
      <sz val="10"/>
      <name val="Arial Black"/>
      <family val="2"/>
    </font>
    <font>
      <sz val="10"/>
      <name val="GalanoGrotesque-Black"/>
      <family val="3"/>
    </font>
    <font>
      <b/>
      <sz val="42"/>
      <name val="GalanoGrotesque-Black"/>
      <family val="3"/>
    </font>
    <font>
      <b/>
      <sz val="36"/>
      <name val="GalanoGrotesque-Black"/>
      <family val="3"/>
    </font>
    <font>
      <sz val="11"/>
      <name val="GalanoGrotesque-Medium"/>
      <family val="3"/>
    </font>
    <font>
      <b/>
      <sz val="36"/>
      <name val="GalanoGrotesque-Bold"/>
      <family val="3"/>
    </font>
    <font>
      <b/>
      <sz val="24"/>
      <name val="Arial"/>
      <family val="2"/>
    </font>
    <font>
      <b/>
      <i/>
      <sz val="24"/>
      <name val="Arial Black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rgb="FFFF0000"/>
      <name val="Arial"/>
      <family val="2"/>
    </font>
    <font>
      <b/>
      <i/>
      <sz val="9"/>
      <name val="Arial"/>
      <family val="2"/>
    </font>
    <font>
      <sz val="12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i/>
      <sz val="14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17" fillId="0" borderId="0" xfId="0" applyFont="1" applyAlignment="1" applyProtection="1">
      <alignment wrapText="1"/>
      <protection hidden="1"/>
    </xf>
    <xf numFmtId="44" fontId="17" fillId="0" borderId="0" xfId="1" applyFont="1" applyAlignment="1" applyProtection="1">
      <protection hidden="1"/>
    </xf>
    <xf numFmtId="0" fontId="15" fillId="0" borderId="0" xfId="0" applyFont="1"/>
    <xf numFmtId="0" fontId="0" fillId="0" borderId="0" xfId="0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20" fillId="0" borderId="1" xfId="0" applyNumberFormat="1" applyFont="1" applyFill="1" applyBorder="1" applyAlignment="1">
      <alignment horizontal="center" vertical="center" wrapText="1"/>
    </xf>
    <xf numFmtId="44" fontId="19" fillId="0" borderId="1" xfId="1" applyFont="1" applyFill="1" applyBorder="1" applyAlignment="1">
      <alignment horizontal="center" vertical="center" wrapText="1"/>
    </xf>
    <xf numFmtId="44" fontId="20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20" fillId="0" borderId="1" xfId="2" applyNumberFormat="1" applyFont="1" applyFill="1" applyBorder="1" applyAlignment="1" applyProtection="1">
      <alignment horizontal="center" vertical="center" wrapText="1"/>
    </xf>
    <xf numFmtId="6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wrapText="1"/>
    </xf>
    <xf numFmtId="165" fontId="36" fillId="0" borderId="0" xfId="0" applyNumberFormat="1" applyFont="1" applyAlignment="1">
      <alignment vertical="center"/>
    </xf>
    <xf numFmtId="0" fontId="37" fillId="0" borderId="0" xfId="0" applyFont="1"/>
    <xf numFmtId="0" fontId="38" fillId="0" borderId="0" xfId="0" applyFont="1"/>
    <xf numFmtId="0" fontId="0" fillId="3" borderId="0" xfId="0" applyFill="1"/>
    <xf numFmtId="0" fontId="38" fillId="3" borderId="0" xfId="0" applyFont="1" applyFill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3" borderId="19" xfId="0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 horizontal="center" vertical="center" wrapText="1"/>
    </xf>
    <xf numFmtId="49" fontId="45" fillId="3" borderId="21" xfId="0" applyNumberFormat="1" applyFont="1" applyFill="1" applyBorder="1" applyAlignment="1">
      <alignment horizontal="center" vertical="center" wrapText="1"/>
    </xf>
    <xf numFmtId="49" fontId="45" fillId="4" borderId="21" xfId="0" applyNumberFormat="1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5" fillId="0" borderId="9" xfId="0" applyFont="1" applyBorder="1" applyAlignment="1">
      <alignment horizontal="right" vertical="center"/>
    </xf>
    <xf numFmtId="0" fontId="45" fillId="7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0" fillId="0" borderId="16" xfId="0" applyNumberForma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4" fontId="0" fillId="0" borderId="18" xfId="0" applyNumberFormat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44" fontId="44" fillId="2" borderId="5" xfId="0" applyNumberFormat="1" applyFont="1" applyFill="1" applyBorder="1" applyAlignment="1">
      <alignment vertical="center"/>
    </xf>
    <xf numFmtId="44" fontId="7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4" fontId="47" fillId="6" borderId="0" xfId="0" applyNumberFormat="1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10" fontId="49" fillId="0" borderId="0" xfId="3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44" fontId="49" fillId="0" borderId="0" xfId="1" applyFont="1"/>
    <xf numFmtId="44" fontId="22" fillId="0" borderId="0" xfId="0" applyNumberFormat="1" applyFont="1"/>
    <xf numFmtId="0" fontId="22" fillId="0" borderId="0" xfId="0" applyFont="1"/>
    <xf numFmtId="44" fontId="7" fillId="0" borderId="8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0" fontId="14" fillId="0" borderId="0" xfId="0" applyFont="1" applyAlignment="1">
      <alignment horizontal="center" vertical="center"/>
    </xf>
    <xf numFmtId="0" fontId="50" fillId="0" borderId="0" xfId="0" applyFont="1" applyProtection="1">
      <protection hidden="1"/>
    </xf>
    <xf numFmtId="0" fontId="14" fillId="0" borderId="0" xfId="0" applyFont="1" applyProtection="1">
      <protection hidden="1"/>
    </xf>
    <xf numFmtId="2" fontId="14" fillId="0" borderId="0" xfId="0" applyNumberFormat="1" applyFont="1" applyProtection="1">
      <protection hidden="1"/>
    </xf>
    <xf numFmtId="0" fontId="14" fillId="3" borderId="1" xfId="1" applyNumberFormat="1" applyFont="1" applyFill="1" applyBorder="1" applyAlignment="1" applyProtection="1">
      <alignment horizontal="center" vertical="center" wrapText="1"/>
    </xf>
    <xf numFmtId="0" fontId="13" fillId="8" borderId="10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center" vertical="center" wrapText="1"/>
    </xf>
    <xf numFmtId="2" fontId="14" fillId="8" borderId="2" xfId="0" applyNumberFormat="1" applyFont="1" applyFill="1" applyBorder="1" applyAlignment="1">
      <alignment horizontal="center" vertical="center" wrapText="1"/>
    </xf>
    <xf numFmtId="0" fontId="14" fillId="8" borderId="2" xfId="1" applyNumberFormat="1" applyFont="1" applyFill="1" applyBorder="1" applyAlignment="1" applyProtection="1">
      <alignment horizontal="center" vertical="center" wrapText="1"/>
    </xf>
    <xf numFmtId="0" fontId="14" fillId="8" borderId="17" xfId="1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49" fontId="20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" fontId="51" fillId="0" borderId="0" xfId="0" applyNumberFormat="1" applyFont="1" applyAlignment="1">
      <alignment horizontal="right" vertical="center"/>
    </xf>
    <xf numFmtId="44" fontId="16" fillId="3" borderId="18" xfId="1" applyFont="1" applyFill="1" applyBorder="1" applyAlignment="1">
      <alignment horizontal="center" vertical="center" wrapText="1"/>
    </xf>
    <xf numFmtId="44" fontId="16" fillId="3" borderId="1" xfId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" fontId="53" fillId="0" borderId="0" xfId="0" applyNumberFormat="1" applyFont="1" applyAlignment="1">
      <alignment horizontal="right" vertical="center"/>
    </xf>
    <xf numFmtId="0" fontId="13" fillId="8" borderId="0" xfId="0" applyFont="1" applyFill="1" applyAlignment="1">
      <alignment horizontal="left" vertical="center"/>
    </xf>
    <xf numFmtId="0" fontId="14" fillId="8" borderId="0" xfId="0" applyFont="1" applyFill="1" applyAlignment="1">
      <alignment horizontal="center" vertical="center" wrapText="1"/>
    </xf>
    <xf numFmtId="2" fontId="14" fillId="8" borderId="0" xfId="0" applyNumberFormat="1" applyFont="1" applyFill="1" applyAlignment="1">
      <alignment horizontal="center" vertical="center" wrapText="1"/>
    </xf>
    <xf numFmtId="0" fontId="14" fillId="8" borderId="0" xfId="1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/>
    </xf>
    <xf numFmtId="2" fontId="53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44" fontId="21" fillId="2" borderId="1" xfId="0" applyNumberFormat="1" applyFont="1" applyFill="1" applyBorder="1" applyAlignment="1">
      <alignment vertical="center"/>
    </xf>
    <xf numFmtId="44" fontId="18" fillId="0" borderId="0" xfId="0" applyNumberFormat="1" applyFont="1" applyAlignment="1">
      <alignment horizontal="right" vertical="center"/>
    </xf>
    <xf numFmtId="9" fontId="45" fillId="0" borderId="0" xfId="0" applyNumberFormat="1" applyFont="1" applyAlignment="1">
      <alignment horizontal="right" vertical="center"/>
    </xf>
    <xf numFmtId="0" fontId="46" fillId="0" borderId="23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44" fontId="6" fillId="0" borderId="0" xfId="0" applyNumberFormat="1" applyFont="1" applyAlignment="1">
      <alignment horizontal="right" vertical="center"/>
    </xf>
    <xf numFmtId="9" fontId="2" fillId="0" borderId="0" xfId="0" applyNumberFormat="1" applyFont="1"/>
    <xf numFmtId="0" fontId="5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17" fillId="0" borderId="0" xfId="0" applyNumberFormat="1" applyFont="1" applyAlignment="1" applyProtection="1">
      <alignment wrapText="1"/>
      <protection hidden="1"/>
    </xf>
    <xf numFmtId="49" fontId="14" fillId="0" borderId="0" xfId="0" applyNumberFormat="1" applyFont="1" applyProtection="1">
      <protection hidden="1"/>
    </xf>
    <xf numFmtId="49" fontId="14" fillId="8" borderId="2" xfId="0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4" fillId="8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Alignment="1">
      <alignment vertical="center"/>
    </xf>
    <xf numFmtId="49" fontId="0" fillId="0" borderId="0" xfId="0" applyNumberFormat="1"/>
    <xf numFmtId="44" fontId="0" fillId="0" borderId="0" xfId="1" applyFont="1"/>
    <xf numFmtId="9" fontId="0" fillId="0" borderId="0" xfId="3" applyFont="1"/>
    <xf numFmtId="0" fontId="42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44" fontId="16" fillId="3" borderId="3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2" fillId="0" borderId="0" xfId="0" applyFont="1" applyFill="1"/>
    <xf numFmtId="0" fontId="43" fillId="0" borderId="0" xfId="0" applyFont="1" applyFill="1" applyAlignment="1">
      <alignment horizontal="center" vertical="center" wrapText="1"/>
    </xf>
    <xf numFmtId="44" fontId="20" fillId="0" borderId="18" xfId="1" applyFont="1" applyFill="1" applyBorder="1" applyAlignment="1">
      <alignment horizontal="center" vertical="center" wrapText="1"/>
    </xf>
    <xf numFmtId="44" fontId="45" fillId="0" borderId="0" xfId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44" fontId="52" fillId="0" borderId="0" xfId="0" applyNumberFormat="1" applyFont="1" applyFill="1"/>
    <xf numFmtId="0" fontId="52" fillId="0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4" fontId="2" fillId="0" borderId="0" xfId="0" applyNumberFormat="1" applyFont="1"/>
    <xf numFmtId="44" fontId="47" fillId="0" borderId="6" xfId="0" applyNumberFormat="1" applyFont="1" applyFill="1" applyBorder="1" applyAlignment="1">
      <alignment vertical="center"/>
    </xf>
    <xf numFmtId="44" fontId="16" fillId="9" borderId="18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57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1" applyNumberFormat="1" applyFont="1" applyFill="1" applyBorder="1" applyAlignment="1" applyProtection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</cellXfs>
  <cellStyles count="39">
    <cellStyle name="Euro" xfId="5" xr:uid="{00000000-0005-0000-0000-000000000000}"/>
    <cellStyle name="Millares" xfId="2" builtinId="3"/>
    <cellStyle name="Millares 2" xfId="12" xr:uid="{00000000-0005-0000-0000-000003000000}"/>
    <cellStyle name="Millares 2 2" xfId="37" xr:uid="{00000000-0005-0000-0000-000004000000}"/>
    <cellStyle name="Millares 2 3" xfId="31" xr:uid="{00000000-0005-0000-0000-000005000000}"/>
    <cellStyle name="Millares 3" xfId="8" xr:uid="{00000000-0005-0000-0000-000006000000}"/>
    <cellStyle name="Millares 3 2" xfId="36" xr:uid="{00000000-0005-0000-0000-000007000000}"/>
    <cellStyle name="Millares 3 3" xfId="30" xr:uid="{00000000-0005-0000-0000-000008000000}"/>
    <cellStyle name="Millares 4" xfId="34" xr:uid="{00000000-0005-0000-0000-000009000000}"/>
    <cellStyle name="Millares 5" xfId="28" xr:uid="{00000000-0005-0000-0000-00000A000000}"/>
    <cellStyle name="Moneda" xfId="1" builtinId="4"/>
    <cellStyle name="Moneda 2" xfId="26" xr:uid="{00000000-0005-0000-0000-00000C000000}"/>
    <cellStyle name="Moneda 2 2" xfId="38" xr:uid="{00000000-0005-0000-0000-00000D000000}"/>
    <cellStyle name="Moneda 2 3" xfId="32" xr:uid="{00000000-0005-0000-0000-00000E000000}"/>
    <cellStyle name="Moneda 3" xfId="6" xr:uid="{00000000-0005-0000-0000-00000F000000}"/>
    <cellStyle name="Moneda 3 2" xfId="35" xr:uid="{00000000-0005-0000-0000-000010000000}"/>
    <cellStyle name="Moneda 3 3" xfId="29" xr:uid="{00000000-0005-0000-0000-000011000000}"/>
    <cellStyle name="Moneda 4" xfId="33" xr:uid="{00000000-0005-0000-0000-000012000000}"/>
    <cellStyle name="Moneda 5" xfId="27" xr:uid="{00000000-0005-0000-0000-000013000000}"/>
    <cellStyle name="Normal" xfId="0" builtinId="0"/>
    <cellStyle name="Normal 2" xfId="7" xr:uid="{00000000-0005-0000-0000-000015000000}"/>
    <cellStyle name="Normal 2 101" xfId="13" xr:uid="{00000000-0005-0000-0000-000016000000}"/>
    <cellStyle name="Normal 2 102" xfId="14" xr:uid="{00000000-0005-0000-0000-000017000000}"/>
    <cellStyle name="Normal 2 103" xfId="15" xr:uid="{00000000-0005-0000-0000-000018000000}"/>
    <cellStyle name="Normal 2 104" xfId="16" xr:uid="{00000000-0005-0000-0000-000019000000}"/>
    <cellStyle name="Normal 2 105" xfId="17" xr:uid="{00000000-0005-0000-0000-00001A000000}"/>
    <cellStyle name="Normal 2 106" xfId="18" xr:uid="{00000000-0005-0000-0000-00001B000000}"/>
    <cellStyle name="Normal 2 107" xfId="19" xr:uid="{00000000-0005-0000-0000-00001C000000}"/>
    <cellStyle name="Normal 2 108" xfId="20" xr:uid="{00000000-0005-0000-0000-00001D000000}"/>
    <cellStyle name="Normal 2 109" xfId="21" xr:uid="{00000000-0005-0000-0000-00001E000000}"/>
    <cellStyle name="Normal 2 110" xfId="22" xr:uid="{00000000-0005-0000-0000-00001F000000}"/>
    <cellStyle name="Normal 2 111" xfId="23" xr:uid="{00000000-0005-0000-0000-000020000000}"/>
    <cellStyle name="Normal 2 2" xfId="24" xr:uid="{00000000-0005-0000-0000-000021000000}"/>
    <cellStyle name="Normal 2 3" xfId="11" xr:uid="{00000000-0005-0000-0000-000022000000}"/>
    <cellStyle name="Normal 3" xfId="25" xr:uid="{00000000-0005-0000-0000-000023000000}"/>
    <cellStyle name="Normal 4" xfId="10" xr:uid="{00000000-0005-0000-0000-000024000000}"/>
    <cellStyle name="Normal 5" xfId="4" xr:uid="{00000000-0005-0000-0000-000025000000}"/>
    <cellStyle name="Porcentaje" xfId="3" builtinId="5"/>
    <cellStyle name="Porcentaje 2" xfId="9" xr:uid="{00000000-0005-0000-0000-000027000000}"/>
  </cellStyles>
  <dxfs count="0"/>
  <tableStyles count="0" defaultTableStyle="TableStyleMedium2" defaultPivotStyle="PivotStyleLight16"/>
  <colors>
    <mruColors>
      <color rgb="FFFF0066"/>
      <color rgb="FFFF00FF"/>
      <color rgb="FF00FF00"/>
      <color rgb="FF66FF66"/>
      <color rgb="FF00FFFF"/>
      <color rgb="FFFF6699"/>
      <color rgb="FFCC9900"/>
      <color rgb="FF66FF99"/>
      <color rgb="FF99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53697</xdr:rowOff>
    </xdr:from>
    <xdr:to>
      <xdr:col>2</xdr:col>
      <xdr:colOff>231123</xdr:colOff>
      <xdr:row>5</xdr:row>
      <xdr:rowOff>173831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7F0052-32E9-4019-A397-76D630408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588" y="458510"/>
          <a:ext cx="1007410" cy="1334572"/>
        </a:xfrm>
        <a:prstGeom prst="rect">
          <a:avLst/>
        </a:prstGeom>
      </xdr:spPr>
    </xdr:pic>
    <xdr:clientData/>
  </xdr:twoCellAnchor>
  <xdr:twoCellAnchor editAs="oneCell">
    <xdr:from>
      <xdr:col>14</xdr:col>
      <xdr:colOff>897731</xdr:colOff>
      <xdr:row>2</xdr:row>
      <xdr:rowOff>114537</xdr:rowOff>
    </xdr:from>
    <xdr:to>
      <xdr:col>16</xdr:col>
      <xdr:colOff>546986</xdr:colOff>
      <xdr:row>5</xdr:row>
      <xdr:rowOff>24001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A993D9-EE84-484E-967C-66A05679B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04044" y="519350"/>
          <a:ext cx="1875723" cy="1123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28575</xdr:rowOff>
    </xdr:from>
    <xdr:to>
      <xdr:col>2</xdr:col>
      <xdr:colOff>778779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B5469E-41DB-486D-A11E-F2FFAE4EB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8575"/>
          <a:ext cx="740679" cy="1076325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0</xdr:row>
      <xdr:rowOff>104775</xdr:rowOff>
    </xdr:from>
    <xdr:to>
      <xdr:col>12</xdr:col>
      <xdr:colOff>1117836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FBE283-263C-4753-958B-4E142D852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0225" y="104775"/>
          <a:ext cx="1870311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63500</xdr:rowOff>
    </xdr:from>
    <xdr:to>
      <xdr:col>2</xdr:col>
      <xdr:colOff>353154</xdr:colOff>
      <xdr:row>4</xdr:row>
      <xdr:rowOff>201839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BB12AFAB-73DD-4BDB-8D71-01308537D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63500"/>
          <a:ext cx="972279" cy="1412875"/>
        </a:xfrm>
        <a:prstGeom prst="rect">
          <a:avLst/>
        </a:prstGeom>
      </xdr:spPr>
    </xdr:pic>
    <xdr:clientData/>
  </xdr:twoCellAnchor>
  <xdr:twoCellAnchor editAs="oneCell">
    <xdr:from>
      <xdr:col>20</xdr:col>
      <xdr:colOff>733859</xdr:colOff>
      <xdr:row>0</xdr:row>
      <xdr:rowOff>0</xdr:rowOff>
    </xdr:from>
    <xdr:to>
      <xdr:col>22</xdr:col>
      <xdr:colOff>816212</xdr:colOff>
      <xdr:row>4</xdr:row>
      <xdr:rowOff>93889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61DC2B72-AE51-4BA5-AD56-9DCB405B5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63859" y="0"/>
          <a:ext cx="2511228" cy="136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B334-07C7-463C-A376-7F743BB56A5D}">
  <sheetPr>
    <tabColor rgb="FFFFFF00"/>
  </sheetPr>
  <dimension ref="B2:U27"/>
  <sheetViews>
    <sheetView view="pageBreakPreview" zoomScale="60" zoomScaleNormal="100" workbookViewId="0">
      <selection activeCell="D25" sqref="D25"/>
    </sheetView>
  </sheetViews>
  <sheetFormatPr baseColWidth="10" defaultRowHeight="15.75"/>
  <cols>
    <col min="1" max="11" width="11" style="2"/>
    <col min="12" max="12" width="20.625" style="2" bestFit="1" customWidth="1"/>
    <col min="13" max="14" width="11" style="2"/>
    <col min="15" max="15" width="19.375" style="2" customWidth="1"/>
    <col min="16" max="17" width="9.875" style="2" customWidth="1"/>
    <col min="18" max="18" width="11" style="2"/>
    <col min="19" max="19" width="10.125" style="2" customWidth="1"/>
    <col min="20" max="20" width="11.125" style="2" customWidth="1"/>
    <col min="21" max="267" width="11" style="2"/>
    <col min="268" max="268" width="20.625" style="2" bestFit="1" customWidth="1"/>
    <col min="269" max="274" width="11" style="2"/>
    <col min="275" max="275" width="10.125" style="2" customWidth="1"/>
    <col min="276" max="276" width="11.125" style="2" customWidth="1"/>
    <col min="277" max="523" width="11" style="2"/>
    <col min="524" max="524" width="20.625" style="2" bestFit="1" customWidth="1"/>
    <col min="525" max="530" width="11" style="2"/>
    <col min="531" max="531" width="10.125" style="2" customWidth="1"/>
    <col min="532" max="532" width="11.125" style="2" customWidth="1"/>
    <col min="533" max="779" width="11" style="2"/>
    <col min="780" max="780" width="20.625" style="2" bestFit="1" customWidth="1"/>
    <col min="781" max="786" width="11" style="2"/>
    <col min="787" max="787" width="10.125" style="2" customWidth="1"/>
    <col min="788" max="788" width="11.125" style="2" customWidth="1"/>
    <col min="789" max="1035" width="11" style="2"/>
    <col min="1036" max="1036" width="20.625" style="2" bestFit="1" customWidth="1"/>
    <col min="1037" max="1042" width="11" style="2"/>
    <col min="1043" max="1043" width="10.125" style="2" customWidth="1"/>
    <col min="1044" max="1044" width="11.125" style="2" customWidth="1"/>
    <col min="1045" max="1291" width="11" style="2"/>
    <col min="1292" max="1292" width="20.625" style="2" bestFit="1" customWidth="1"/>
    <col min="1293" max="1298" width="11" style="2"/>
    <col min="1299" max="1299" width="10.125" style="2" customWidth="1"/>
    <col min="1300" max="1300" width="11.125" style="2" customWidth="1"/>
    <col min="1301" max="1547" width="11" style="2"/>
    <col min="1548" max="1548" width="20.625" style="2" bestFit="1" customWidth="1"/>
    <col min="1549" max="1554" width="11" style="2"/>
    <col min="1555" max="1555" width="10.125" style="2" customWidth="1"/>
    <col min="1556" max="1556" width="11.125" style="2" customWidth="1"/>
    <col min="1557" max="1803" width="11" style="2"/>
    <col min="1804" max="1804" width="20.625" style="2" bestFit="1" customWidth="1"/>
    <col min="1805" max="1810" width="11" style="2"/>
    <col min="1811" max="1811" width="10.125" style="2" customWidth="1"/>
    <col min="1812" max="1812" width="11.125" style="2" customWidth="1"/>
    <col min="1813" max="2059" width="11" style="2"/>
    <col min="2060" max="2060" width="20.625" style="2" bestFit="1" customWidth="1"/>
    <col min="2061" max="2066" width="11" style="2"/>
    <col min="2067" max="2067" width="10.125" style="2" customWidth="1"/>
    <col min="2068" max="2068" width="11.125" style="2" customWidth="1"/>
    <col min="2069" max="2315" width="11" style="2"/>
    <col min="2316" max="2316" width="20.625" style="2" bestFit="1" customWidth="1"/>
    <col min="2317" max="2322" width="11" style="2"/>
    <col min="2323" max="2323" width="10.125" style="2" customWidth="1"/>
    <col min="2324" max="2324" width="11.125" style="2" customWidth="1"/>
    <col min="2325" max="2571" width="11" style="2"/>
    <col min="2572" max="2572" width="20.625" style="2" bestFit="1" customWidth="1"/>
    <col min="2573" max="2578" width="11" style="2"/>
    <col min="2579" max="2579" width="10.125" style="2" customWidth="1"/>
    <col min="2580" max="2580" width="11.125" style="2" customWidth="1"/>
    <col min="2581" max="2827" width="11" style="2"/>
    <col min="2828" max="2828" width="20.625" style="2" bestFit="1" customWidth="1"/>
    <col min="2829" max="2834" width="11" style="2"/>
    <col min="2835" max="2835" width="10.125" style="2" customWidth="1"/>
    <col min="2836" max="2836" width="11.125" style="2" customWidth="1"/>
    <col min="2837" max="3083" width="11" style="2"/>
    <col min="3084" max="3084" width="20.625" style="2" bestFit="1" customWidth="1"/>
    <col min="3085" max="3090" width="11" style="2"/>
    <col min="3091" max="3091" width="10.125" style="2" customWidth="1"/>
    <col min="3092" max="3092" width="11.125" style="2" customWidth="1"/>
    <col min="3093" max="3339" width="11" style="2"/>
    <col min="3340" max="3340" width="20.625" style="2" bestFit="1" customWidth="1"/>
    <col min="3341" max="3346" width="11" style="2"/>
    <col min="3347" max="3347" width="10.125" style="2" customWidth="1"/>
    <col min="3348" max="3348" width="11.125" style="2" customWidth="1"/>
    <col min="3349" max="3595" width="11" style="2"/>
    <col min="3596" max="3596" width="20.625" style="2" bestFit="1" customWidth="1"/>
    <col min="3597" max="3602" width="11" style="2"/>
    <col min="3603" max="3603" width="10.125" style="2" customWidth="1"/>
    <col min="3604" max="3604" width="11.125" style="2" customWidth="1"/>
    <col min="3605" max="3851" width="11" style="2"/>
    <col min="3852" max="3852" width="20.625" style="2" bestFit="1" customWidth="1"/>
    <col min="3853" max="3858" width="11" style="2"/>
    <col min="3859" max="3859" width="10.125" style="2" customWidth="1"/>
    <col min="3860" max="3860" width="11.125" style="2" customWidth="1"/>
    <col min="3861" max="4107" width="11" style="2"/>
    <col min="4108" max="4108" width="20.625" style="2" bestFit="1" customWidth="1"/>
    <col min="4109" max="4114" width="11" style="2"/>
    <col min="4115" max="4115" width="10.125" style="2" customWidth="1"/>
    <col min="4116" max="4116" width="11.125" style="2" customWidth="1"/>
    <col min="4117" max="4363" width="11" style="2"/>
    <col min="4364" max="4364" width="20.625" style="2" bestFit="1" customWidth="1"/>
    <col min="4365" max="4370" width="11" style="2"/>
    <col min="4371" max="4371" width="10.125" style="2" customWidth="1"/>
    <col min="4372" max="4372" width="11.125" style="2" customWidth="1"/>
    <col min="4373" max="4619" width="11" style="2"/>
    <col min="4620" max="4620" width="20.625" style="2" bestFit="1" customWidth="1"/>
    <col min="4621" max="4626" width="11" style="2"/>
    <col min="4627" max="4627" width="10.125" style="2" customWidth="1"/>
    <col min="4628" max="4628" width="11.125" style="2" customWidth="1"/>
    <col min="4629" max="4875" width="11" style="2"/>
    <col min="4876" max="4876" width="20.625" style="2" bestFit="1" customWidth="1"/>
    <col min="4877" max="4882" width="11" style="2"/>
    <col min="4883" max="4883" width="10.125" style="2" customWidth="1"/>
    <col min="4884" max="4884" width="11.125" style="2" customWidth="1"/>
    <col min="4885" max="5131" width="11" style="2"/>
    <col min="5132" max="5132" width="20.625" style="2" bestFit="1" customWidth="1"/>
    <col min="5133" max="5138" width="11" style="2"/>
    <col min="5139" max="5139" width="10.125" style="2" customWidth="1"/>
    <col min="5140" max="5140" width="11.125" style="2" customWidth="1"/>
    <col min="5141" max="5387" width="11" style="2"/>
    <col min="5388" max="5388" width="20.625" style="2" bestFit="1" customWidth="1"/>
    <col min="5389" max="5394" width="11" style="2"/>
    <col min="5395" max="5395" width="10.125" style="2" customWidth="1"/>
    <col min="5396" max="5396" width="11.125" style="2" customWidth="1"/>
    <col min="5397" max="5643" width="11" style="2"/>
    <col min="5644" max="5644" width="20.625" style="2" bestFit="1" customWidth="1"/>
    <col min="5645" max="5650" width="11" style="2"/>
    <col min="5651" max="5651" width="10.125" style="2" customWidth="1"/>
    <col min="5652" max="5652" width="11.125" style="2" customWidth="1"/>
    <col min="5653" max="5899" width="11" style="2"/>
    <col min="5900" max="5900" width="20.625" style="2" bestFit="1" customWidth="1"/>
    <col min="5901" max="5906" width="11" style="2"/>
    <col min="5907" max="5907" width="10.125" style="2" customWidth="1"/>
    <col min="5908" max="5908" width="11.125" style="2" customWidth="1"/>
    <col min="5909" max="6155" width="11" style="2"/>
    <col min="6156" max="6156" width="20.625" style="2" bestFit="1" customWidth="1"/>
    <col min="6157" max="6162" width="11" style="2"/>
    <col min="6163" max="6163" width="10.125" style="2" customWidth="1"/>
    <col min="6164" max="6164" width="11.125" style="2" customWidth="1"/>
    <col min="6165" max="6411" width="11" style="2"/>
    <col min="6412" max="6412" width="20.625" style="2" bestFit="1" customWidth="1"/>
    <col min="6413" max="6418" width="11" style="2"/>
    <col min="6419" max="6419" width="10.125" style="2" customWidth="1"/>
    <col min="6420" max="6420" width="11.125" style="2" customWidth="1"/>
    <col min="6421" max="6667" width="11" style="2"/>
    <col min="6668" max="6668" width="20.625" style="2" bestFit="1" customWidth="1"/>
    <col min="6669" max="6674" width="11" style="2"/>
    <col min="6675" max="6675" width="10.125" style="2" customWidth="1"/>
    <col min="6676" max="6676" width="11.125" style="2" customWidth="1"/>
    <col min="6677" max="6923" width="11" style="2"/>
    <col min="6924" max="6924" width="20.625" style="2" bestFit="1" customWidth="1"/>
    <col min="6925" max="6930" width="11" style="2"/>
    <col min="6931" max="6931" width="10.125" style="2" customWidth="1"/>
    <col min="6932" max="6932" width="11.125" style="2" customWidth="1"/>
    <col min="6933" max="7179" width="11" style="2"/>
    <col min="7180" max="7180" width="20.625" style="2" bestFit="1" customWidth="1"/>
    <col min="7181" max="7186" width="11" style="2"/>
    <col min="7187" max="7187" width="10.125" style="2" customWidth="1"/>
    <col min="7188" max="7188" width="11.125" style="2" customWidth="1"/>
    <col min="7189" max="7435" width="11" style="2"/>
    <col min="7436" max="7436" width="20.625" style="2" bestFit="1" customWidth="1"/>
    <col min="7437" max="7442" width="11" style="2"/>
    <col min="7443" max="7443" width="10.125" style="2" customWidth="1"/>
    <col min="7444" max="7444" width="11.125" style="2" customWidth="1"/>
    <col min="7445" max="7691" width="11" style="2"/>
    <col min="7692" max="7692" width="20.625" style="2" bestFit="1" customWidth="1"/>
    <col min="7693" max="7698" width="11" style="2"/>
    <col min="7699" max="7699" width="10.125" style="2" customWidth="1"/>
    <col min="7700" max="7700" width="11.125" style="2" customWidth="1"/>
    <col min="7701" max="7947" width="11" style="2"/>
    <col min="7948" max="7948" width="20.625" style="2" bestFit="1" customWidth="1"/>
    <col min="7949" max="7954" width="11" style="2"/>
    <col min="7955" max="7955" width="10.125" style="2" customWidth="1"/>
    <col min="7956" max="7956" width="11.125" style="2" customWidth="1"/>
    <col min="7957" max="8203" width="11" style="2"/>
    <col min="8204" max="8204" width="20.625" style="2" bestFit="1" customWidth="1"/>
    <col min="8205" max="8210" width="11" style="2"/>
    <col min="8211" max="8211" width="10.125" style="2" customWidth="1"/>
    <col min="8212" max="8212" width="11.125" style="2" customWidth="1"/>
    <col min="8213" max="8459" width="11" style="2"/>
    <col min="8460" max="8460" width="20.625" style="2" bestFit="1" customWidth="1"/>
    <col min="8461" max="8466" width="11" style="2"/>
    <col min="8467" max="8467" width="10.125" style="2" customWidth="1"/>
    <col min="8468" max="8468" width="11.125" style="2" customWidth="1"/>
    <col min="8469" max="8715" width="11" style="2"/>
    <col min="8716" max="8716" width="20.625" style="2" bestFit="1" customWidth="1"/>
    <col min="8717" max="8722" width="11" style="2"/>
    <col min="8723" max="8723" width="10.125" style="2" customWidth="1"/>
    <col min="8724" max="8724" width="11.125" style="2" customWidth="1"/>
    <col min="8725" max="8971" width="11" style="2"/>
    <col min="8972" max="8972" width="20.625" style="2" bestFit="1" customWidth="1"/>
    <col min="8973" max="8978" width="11" style="2"/>
    <col min="8979" max="8979" width="10.125" style="2" customWidth="1"/>
    <col min="8980" max="8980" width="11.125" style="2" customWidth="1"/>
    <col min="8981" max="9227" width="11" style="2"/>
    <col min="9228" max="9228" width="20.625" style="2" bestFit="1" customWidth="1"/>
    <col min="9229" max="9234" width="11" style="2"/>
    <col min="9235" max="9235" width="10.125" style="2" customWidth="1"/>
    <col min="9236" max="9236" width="11.125" style="2" customWidth="1"/>
    <col min="9237" max="9483" width="11" style="2"/>
    <col min="9484" max="9484" width="20.625" style="2" bestFit="1" customWidth="1"/>
    <col min="9485" max="9490" width="11" style="2"/>
    <col min="9491" max="9491" width="10.125" style="2" customWidth="1"/>
    <col min="9492" max="9492" width="11.125" style="2" customWidth="1"/>
    <col min="9493" max="9739" width="11" style="2"/>
    <col min="9740" max="9740" width="20.625" style="2" bestFit="1" customWidth="1"/>
    <col min="9741" max="9746" width="11" style="2"/>
    <col min="9747" max="9747" width="10.125" style="2" customWidth="1"/>
    <col min="9748" max="9748" width="11.125" style="2" customWidth="1"/>
    <col min="9749" max="9995" width="11" style="2"/>
    <col min="9996" max="9996" width="20.625" style="2" bestFit="1" customWidth="1"/>
    <col min="9997" max="10002" width="11" style="2"/>
    <col min="10003" max="10003" width="10.125" style="2" customWidth="1"/>
    <col min="10004" max="10004" width="11.125" style="2" customWidth="1"/>
    <col min="10005" max="10251" width="11" style="2"/>
    <col min="10252" max="10252" width="20.625" style="2" bestFit="1" customWidth="1"/>
    <col min="10253" max="10258" width="11" style="2"/>
    <col min="10259" max="10259" width="10.125" style="2" customWidth="1"/>
    <col min="10260" max="10260" width="11.125" style="2" customWidth="1"/>
    <col min="10261" max="10507" width="11" style="2"/>
    <col min="10508" max="10508" width="20.625" style="2" bestFit="1" customWidth="1"/>
    <col min="10509" max="10514" width="11" style="2"/>
    <col min="10515" max="10515" width="10.125" style="2" customWidth="1"/>
    <col min="10516" max="10516" width="11.125" style="2" customWidth="1"/>
    <col min="10517" max="10763" width="11" style="2"/>
    <col min="10764" max="10764" width="20.625" style="2" bestFit="1" customWidth="1"/>
    <col min="10765" max="10770" width="11" style="2"/>
    <col min="10771" max="10771" width="10.125" style="2" customWidth="1"/>
    <col min="10772" max="10772" width="11.125" style="2" customWidth="1"/>
    <col min="10773" max="11019" width="11" style="2"/>
    <col min="11020" max="11020" width="20.625" style="2" bestFit="1" customWidth="1"/>
    <col min="11021" max="11026" width="11" style="2"/>
    <col min="11027" max="11027" width="10.125" style="2" customWidth="1"/>
    <col min="11028" max="11028" width="11.125" style="2" customWidth="1"/>
    <col min="11029" max="11275" width="11" style="2"/>
    <col min="11276" max="11276" width="20.625" style="2" bestFit="1" customWidth="1"/>
    <col min="11277" max="11282" width="11" style="2"/>
    <col min="11283" max="11283" width="10.125" style="2" customWidth="1"/>
    <col min="11284" max="11284" width="11.125" style="2" customWidth="1"/>
    <col min="11285" max="11531" width="11" style="2"/>
    <col min="11532" max="11532" width="20.625" style="2" bestFit="1" customWidth="1"/>
    <col min="11533" max="11538" width="11" style="2"/>
    <col min="11539" max="11539" width="10.125" style="2" customWidth="1"/>
    <col min="11540" max="11540" width="11.125" style="2" customWidth="1"/>
    <col min="11541" max="11787" width="11" style="2"/>
    <col min="11788" max="11788" width="20.625" style="2" bestFit="1" customWidth="1"/>
    <col min="11789" max="11794" width="11" style="2"/>
    <col min="11795" max="11795" width="10.125" style="2" customWidth="1"/>
    <col min="11796" max="11796" width="11.125" style="2" customWidth="1"/>
    <col min="11797" max="12043" width="11" style="2"/>
    <col min="12044" max="12044" width="20.625" style="2" bestFit="1" customWidth="1"/>
    <col min="12045" max="12050" width="11" style="2"/>
    <col min="12051" max="12051" width="10.125" style="2" customWidth="1"/>
    <col min="12052" max="12052" width="11.125" style="2" customWidth="1"/>
    <col min="12053" max="12299" width="11" style="2"/>
    <col min="12300" max="12300" width="20.625" style="2" bestFit="1" customWidth="1"/>
    <col min="12301" max="12306" width="11" style="2"/>
    <col min="12307" max="12307" width="10.125" style="2" customWidth="1"/>
    <col min="12308" max="12308" width="11.125" style="2" customWidth="1"/>
    <col min="12309" max="12555" width="11" style="2"/>
    <col min="12556" max="12556" width="20.625" style="2" bestFit="1" customWidth="1"/>
    <col min="12557" max="12562" width="11" style="2"/>
    <col min="12563" max="12563" width="10.125" style="2" customWidth="1"/>
    <col min="12564" max="12564" width="11.125" style="2" customWidth="1"/>
    <col min="12565" max="12811" width="11" style="2"/>
    <col min="12812" max="12812" width="20.625" style="2" bestFit="1" customWidth="1"/>
    <col min="12813" max="12818" width="11" style="2"/>
    <col min="12819" max="12819" width="10.125" style="2" customWidth="1"/>
    <col min="12820" max="12820" width="11.125" style="2" customWidth="1"/>
    <col min="12821" max="13067" width="11" style="2"/>
    <col min="13068" max="13068" width="20.625" style="2" bestFit="1" customWidth="1"/>
    <col min="13069" max="13074" width="11" style="2"/>
    <col min="13075" max="13075" width="10.125" style="2" customWidth="1"/>
    <col min="13076" max="13076" width="11.125" style="2" customWidth="1"/>
    <col min="13077" max="13323" width="11" style="2"/>
    <col min="13324" max="13324" width="20.625" style="2" bestFit="1" customWidth="1"/>
    <col min="13325" max="13330" width="11" style="2"/>
    <col min="13331" max="13331" width="10.125" style="2" customWidth="1"/>
    <col min="13332" max="13332" width="11.125" style="2" customWidth="1"/>
    <col min="13333" max="13579" width="11" style="2"/>
    <col min="13580" max="13580" width="20.625" style="2" bestFit="1" customWidth="1"/>
    <col min="13581" max="13586" width="11" style="2"/>
    <col min="13587" max="13587" width="10.125" style="2" customWidth="1"/>
    <col min="13588" max="13588" width="11.125" style="2" customWidth="1"/>
    <col min="13589" max="13835" width="11" style="2"/>
    <col min="13836" max="13836" width="20.625" style="2" bestFit="1" customWidth="1"/>
    <col min="13837" max="13842" width="11" style="2"/>
    <col min="13843" max="13843" width="10.125" style="2" customWidth="1"/>
    <col min="13844" max="13844" width="11.125" style="2" customWidth="1"/>
    <col min="13845" max="14091" width="11" style="2"/>
    <col min="14092" max="14092" width="20.625" style="2" bestFit="1" customWidth="1"/>
    <col min="14093" max="14098" width="11" style="2"/>
    <col min="14099" max="14099" width="10.125" style="2" customWidth="1"/>
    <col min="14100" max="14100" width="11.125" style="2" customWidth="1"/>
    <col min="14101" max="14347" width="11" style="2"/>
    <col min="14348" max="14348" width="20.625" style="2" bestFit="1" customWidth="1"/>
    <col min="14349" max="14354" width="11" style="2"/>
    <col min="14355" max="14355" width="10.125" style="2" customWidth="1"/>
    <col min="14356" max="14356" width="11.125" style="2" customWidth="1"/>
    <col min="14357" max="14603" width="11" style="2"/>
    <col min="14604" max="14604" width="20.625" style="2" bestFit="1" customWidth="1"/>
    <col min="14605" max="14610" width="11" style="2"/>
    <col min="14611" max="14611" width="10.125" style="2" customWidth="1"/>
    <col min="14612" max="14612" width="11.125" style="2" customWidth="1"/>
    <col min="14613" max="14859" width="11" style="2"/>
    <col min="14860" max="14860" width="20.625" style="2" bestFit="1" customWidth="1"/>
    <col min="14861" max="14866" width="11" style="2"/>
    <col min="14867" max="14867" width="10.125" style="2" customWidth="1"/>
    <col min="14868" max="14868" width="11.125" style="2" customWidth="1"/>
    <col min="14869" max="15115" width="11" style="2"/>
    <col min="15116" max="15116" width="20.625" style="2" bestFit="1" customWidth="1"/>
    <col min="15117" max="15122" width="11" style="2"/>
    <col min="15123" max="15123" width="10.125" style="2" customWidth="1"/>
    <col min="15124" max="15124" width="11.125" style="2" customWidth="1"/>
    <col min="15125" max="15371" width="11" style="2"/>
    <col min="15372" max="15372" width="20.625" style="2" bestFit="1" customWidth="1"/>
    <col min="15373" max="15378" width="11" style="2"/>
    <col min="15379" max="15379" width="10.125" style="2" customWidth="1"/>
    <col min="15380" max="15380" width="11.125" style="2" customWidth="1"/>
    <col min="15381" max="15627" width="11" style="2"/>
    <col min="15628" max="15628" width="20.625" style="2" bestFit="1" customWidth="1"/>
    <col min="15629" max="15634" width="11" style="2"/>
    <col min="15635" max="15635" width="10.125" style="2" customWidth="1"/>
    <col min="15636" max="15636" width="11.125" style="2" customWidth="1"/>
    <col min="15637" max="15883" width="11" style="2"/>
    <col min="15884" max="15884" width="20.625" style="2" bestFit="1" customWidth="1"/>
    <col min="15885" max="15890" width="11" style="2"/>
    <col min="15891" max="15891" width="10.125" style="2" customWidth="1"/>
    <col min="15892" max="15892" width="11.125" style="2" customWidth="1"/>
    <col min="15893" max="16139" width="11" style="2"/>
    <col min="16140" max="16140" width="20.625" style="2" bestFit="1" customWidth="1"/>
    <col min="16141" max="16146" width="11" style="2"/>
    <col min="16147" max="16147" width="10.125" style="2" customWidth="1"/>
    <col min="16148" max="16148" width="11.125" style="2" customWidth="1"/>
    <col min="16149" max="16384" width="11" style="2"/>
  </cols>
  <sheetData>
    <row r="2" spans="2:21" ht="22.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4" spans="2:21" ht="36.75" customHeight="1">
      <c r="B4" s="157" t="s">
        <v>171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0"/>
      <c r="S4" s="20"/>
      <c r="T4" s="20"/>
      <c r="U4" s="20"/>
    </row>
    <row r="5" spans="2:21" ht="42.75"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0"/>
      <c r="Q5" s="20"/>
      <c r="R5" s="20"/>
      <c r="S5" s="20"/>
      <c r="T5" s="20"/>
      <c r="U5" s="20"/>
    </row>
    <row r="6" spans="2:21" ht="35.25" customHeight="1">
      <c r="B6" s="158" t="s">
        <v>172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23"/>
      <c r="S6" s="23"/>
      <c r="T6" s="23"/>
      <c r="U6" s="23"/>
    </row>
    <row r="7" spans="2:21" ht="71.2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</row>
    <row r="8" spans="2:21" ht="140.25" customHeight="1">
      <c r="B8" s="159" t="s">
        <v>173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26"/>
      <c r="S8" s="26"/>
      <c r="T8" s="26"/>
      <c r="U8" s="26"/>
    </row>
    <row r="9" spans="2:21" ht="16.5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  <c r="T9" s="25"/>
      <c r="U9" s="25"/>
    </row>
    <row r="10" spans="2:21" ht="16.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  <c r="S10" s="25"/>
      <c r="T10" s="25"/>
      <c r="U10" s="25"/>
    </row>
    <row r="11" spans="2:21" ht="112.5" customHeight="1">
      <c r="B11" s="160" t="s">
        <v>174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27"/>
      <c r="S11" s="27"/>
      <c r="T11" s="27"/>
      <c r="U11" s="27"/>
    </row>
    <row r="12" spans="2:21" ht="16.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5"/>
    </row>
    <row r="13" spans="2:21" ht="16.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5"/>
    </row>
    <row r="14" spans="2:21" ht="22.5">
      <c r="B14" s="161">
        <v>44188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28"/>
      <c r="S14" s="28"/>
      <c r="T14" s="28"/>
      <c r="U14" s="28"/>
    </row>
    <row r="15" spans="2:21" ht="47.25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2:21" ht="26.2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0"/>
      <c r="S16" s="30"/>
      <c r="T16" s="30"/>
      <c r="U16" s="30"/>
    </row>
    <row r="27" ht="27" customHeight="1"/>
  </sheetData>
  <mergeCells count="5">
    <mergeCell ref="B4:Q4"/>
    <mergeCell ref="B6:Q6"/>
    <mergeCell ref="B8:Q8"/>
    <mergeCell ref="B11:Q11"/>
    <mergeCell ref="B14:Q14"/>
  </mergeCells>
  <printOptions horizontalCentered="1"/>
  <pageMargins left="0.39370078740157483" right="0.39370078740157483" top="0.74803149606299213" bottom="0.74803149606299213" header="0.31496062992125984" footer="0.31496062992125984"/>
  <pageSetup paperSize="11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EDDC-C2F3-41AD-A635-4A6A5871C184}">
  <sheetPr>
    <tabColor rgb="FF00FFFF"/>
  </sheetPr>
  <dimension ref="C1:P31"/>
  <sheetViews>
    <sheetView view="pageBreakPreview" topLeftCell="B1" zoomScale="112" zoomScaleNormal="100" zoomScaleSheetLayoutView="112" workbookViewId="0">
      <selection activeCell="G23" sqref="G23"/>
    </sheetView>
  </sheetViews>
  <sheetFormatPr baseColWidth="10" defaultRowHeight="15.75"/>
  <cols>
    <col min="1" max="1" width="1.25" style="2" customWidth="1"/>
    <col min="2" max="2" width="1.375" style="2" customWidth="1"/>
    <col min="3" max="3" width="53.875" style="2" customWidth="1"/>
    <col min="4" max="4" width="9.875" style="16" customWidth="1"/>
    <col min="5" max="5" width="17.5" style="2" customWidth="1"/>
    <col min="6" max="7" width="15.875" style="2" customWidth="1"/>
    <col min="8" max="8" width="11" style="2"/>
    <col min="9" max="9" width="16.625" style="2" customWidth="1"/>
    <col min="10" max="10" width="15.375" style="2" customWidth="1"/>
    <col min="11" max="11" width="15.5" style="2" customWidth="1"/>
    <col min="12" max="12" width="10.25" style="2" customWidth="1"/>
    <col min="13" max="13" width="16" style="2" customWidth="1"/>
    <col min="14" max="14" width="1.75" style="2" customWidth="1"/>
    <col min="15" max="15" width="15.75" style="2" customWidth="1"/>
    <col min="16" max="16" width="16.375" style="2" customWidth="1"/>
    <col min="17" max="251" width="11" style="2"/>
    <col min="252" max="253" width="2.375" style="2" customWidth="1"/>
    <col min="254" max="254" width="31.375" style="2" customWidth="1"/>
    <col min="255" max="255" width="16.375" style="2" customWidth="1"/>
    <col min="256" max="258" width="15.5" style="2" customWidth="1"/>
    <col min="259" max="259" width="16.625" style="2" customWidth="1"/>
    <col min="260" max="263" width="15.5" style="2" customWidth="1"/>
    <col min="264" max="264" width="15.625" style="2" customWidth="1"/>
    <col min="265" max="265" width="16" style="2" customWidth="1"/>
    <col min="266" max="507" width="11" style="2"/>
    <col min="508" max="509" width="2.375" style="2" customWidth="1"/>
    <col min="510" max="510" width="31.375" style="2" customWidth="1"/>
    <col min="511" max="511" width="16.375" style="2" customWidth="1"/>
    <col min="512" max="514" width="15.5" style="2" customWidth="1"/>
    <col min="515" max="515" width="16.625" style="2" customWidth="1"/>
    <col min="516" max="519" width="15.5" style="2" customWidth="1"/>
    <col min="520" max="520" width="15.625" style="2" customWidth="1"/>
    <col min="521" max="521" width="16" style="2" customWidth="1"/>
    <col min="522" max="763" width="11" style="2"/>
    <col min="764" max="765" width="2.375" style="2" customWidth="1"/>
    <col min="766" max="766" width="31.375" style="2" customWidth="1"/>
    <col min="767" max="767" width="16.375" style="2" customWidth="1"/>
    <col min="768" max="770" width="15.5" style="2" customWidth="1"/>
    <col min="771" max="771" width="16.625" style="2" customWidth="1"/>
    <col min="772" max="775" width="15.5" style="2" customWidth="1"/>
    <col min="776" max="776" width="15.625" style="2" customWidth="1"/>
    <col min="777" max="777" width="16" style="2" customWidth="1"/>
    <col min="778" max="1019" width="11" style="2"/>
    <col min="1020" max="1021" width="2.375" style="2" customWidth="1"/>
    <col min="1022" max="1022" width="31.375" style="2" customWidth="1"/>
    <col min="1023" max="1023" width="16.375" style="2" customWidth="1"/>
    <col min="1024" max="1026" width="15.5" style="2" customWidth="1"/>
    <col min="1027" max="1027" width="16.625" style="2" customWidth="1"/>
    <col min="1028" max="1031" width="15.5" style="2" customWidth="1"/>
    <col min="1032" max="1032" width="15.625" style="2" customWidth="1"/>
    <col min="1033" max="1033" width="16" style="2" customWidth="1"/>
    <col min="1034" max="1275" width="11" style="2"/>
    <col min="1276" max="1277" width="2.375" style="2" customWidth="1"/>
    <col min="1278" max="1278" width="31.375" style="2" customWidth="1"/>
    <col min="1279" max="1279" width="16.375" style="2" customWidth="1"/>
    <col min="1280" max="1282" width="15.5" style="2" customWidth="1"/>
    <col min="1283" max="1283" width="16.625" style="2" customWidth="1"/>
    <col min="1284" max="1287" width="15.5" style="2" customWidth="1"/>
    <col min="1288" max="1288" width="15.625" style="2" customWidth="1"/>
    <col min="1289" max="1289" width="16" style="2" customWidth="1"/>
    <col min="1290" max="1531" width="11" style="2"/>
    <col min="1532" max="1533" width="2.375" style="2" customWidth="1"/>
    <col min="1534" max="1534" width="31.375" style="2" customWidth="1"/>
    <col min="1535" max="1535" width="16.375" style="2" customWidth="1"/>
    <col min="1536" max="1538" width="15.5" style="2" customWidth="1"/>
    <col min="1539" max="1539" width="16.625" style="2" customWidth="1"/>
    <col min="1540" max="1543" width="15.5" style="2" customWidth="1"/>
    <col min="1544" max="1544" width="15.625" style="2" customWidth="1"/>
    <col min="1545" max="1545" width="16" style="2" customWidth="1"/>
    <col min="1546" max="1787" width="11" style="2"/>
    <col min="1788" max="1789" width="2.375" style="2" customWidth="1"/>
    <col min="1790" max="1790" width="31.375" style="2" customWidth="1"/>
    <col min="1791" max="1791" width="16.375" style="2" customWidth="1"/>
    <col min="1792" max="1794" width="15.5" style="2" customWidth="1"/>
    <col min="1795" max="1795" width="16.625" style="2" customWidth="1"/>
    <col min="1796" max="1799" width="15.5" style="2" customWidth="1"/>
    <col min="1800" max="1800" width="15.625" style="2" customWidth="1"/>
    <col min="1801" max="1801" width="16" style="2" customWidth="1"/>
    <col min="1802" max="2043" width="11" style="2"/>
    <col min="2044" max="2045" width="2.375" style="2" customWidth="1"/>
    <col min="2046" max="2046" width="31.375" style="2" customWidth="1"/>
    <col min="2047" max="2047" width="16.375" style="2" customWidth="1"/>
    <col min="2048" max="2050" width="15.5" style="2" customWidth="1"/>
    <col min="2051" max="2051" width="16.625" style="2" customWidth="1"/>
    <col min="2052" max="2055" width="15.5" style="2" customWidth="1"/>
    <col min="2056" max="2056" width="15.625" style="2" customWidth="1"/>
    <col min="2057" max="2057" width="16" style="2" customWidth="1"/>
    <col min="2058" max="2299" width="11" style="2"/>
    <col min="2300" max="2301" width="2.375" style="2" customWidth="1"/>
    <col min="2302" max="2302" width="31.375" style="2" customWidth="1"/>
    <col min="2303" max="2303" width="16.375" style="2" customWidth="1"/>
    <col min="2304" max="2306" width="15.5" style="2" customWidth="1"/>
    <col min="2307" max="2307" width="16.625" style="2" customWidth="1"/>
    <col min="2308" max="2311" width="15.5" style="2" customWidth="1"/>
    <col min="2312" max="2312" width="15.625" style="2" customWidth="1"/>
    <col min="2313" max="2313" width="16" style="2" customWidth="1"/>
    <col min="2314" max="2555" width="11" style="2"/>
    <col min="2556" max="2557" width="2.375" style="2" customWidth="1"/>
    <col min="2558" max="2558" width="31.375" style="2" customWidth="1"/>
    <col min="2559" max="2559" width="16.375" style="2" customWidth="1"/>
    <col min="2560" max="2562" width="15.5" style="2" customWidth="1"/>
    <col min="2563" max="2563" width="16.625" style="2" customWidth="1"/>
    <col min="2564" max="2567" width="15.5" style="2" customWidth="1"/>
    <col min="2568" max="2568" width="15.625" style="2" customWidth="1"/>
    <col min="2569" max="2569" width="16" style="2" customWidth="1"/>
    <col min="2570" max="2811" width="11" style="2"/>
    <col min="2812" max="2813" width="2.375" style="2" customWidth="1"/>
    <col min="2814" max="2814" width="31.375" style="2" customWidth="1"/>
    <col min="2815" max="2815" width="16.375" style="2" customWidth="1"/>
    <col min="2816" max="2818" width="15.5" style="2" customWidth="1"/>
    <col min="2819" max="2819" width="16.625" style="2" customWidth="1"/>
    <col min="2820" max="2823" width="15.5" style="2" customWidth="1"/>
    <col min="2824" max="2824" width="15.625" style="2" customWidth="1"/>
    <col min="2825" max="2825" width="16" style="2" customWidth="1"/>
    <col min="2826" max="3067" width="11" style="2"/>
    <col min="3068" max="3069" width="2.375" style="2" customWidth="1"/>
    <col min="3070" max="3070" width="31.375" style="2" customWidth="1"/>
    <col min="3071" max="3071" width="16.375" style="2" customWidth="1"/>
    <col min="3072" max="3074" width="15.5" style="2" customWidth="1"/>
    <col min="3075" max="3075" width="16.625" style="2" customWidth="1"/>
    <col min="3076" max="3079" width="15.5" style="2" customWidth="1"/>
    <col min="3080" max="3080" width="15.625" style="2" customWidth="1"/>
    <col min="3081" max="3081" width="16" style="2" customWidth="1"/>
    <col min="3082" max="3323" width="11" style="2"/>
    <col min="3324" max="3325" width="2.375" style="2" customWidth="1"/>
    <col min="3326" max="3326" width="31.375" style="2" customWidth="1"/>
    <col min="3327" max="3327" width="16.375" style="2" customWidth="1"/>
    <col min="3328" max="3330" width="15.5" style="2" customWidth="1"/>
    <col min="3331" max="3331" width="16.625" style="2" customWidth="1"/>
    <col min="3332" max="3335" width="15.5" style="2" customWidth="1"/>
    <col min="3336" max="3336" width="15.625" style="2" customWidth="1"/>
    <col min="3337" max="3337" width="16" style="2" customWidth="1"/>
    <col min="3338" max="3579" width="11" style="2"/>
    <col min="3580" max="3581" width="2.375" style="2" customWidth="1"/>
    <col min="3582" max="3582" width="31.375" style="2" customWidth="1"/>
    <col min="3583" max="3583" width="16.375" style="2" customWidth="1"/>
    <col min="3584" max="3586" width="15.5" style="2" customWidth="1"/>
    <col min="3587" max="3587" width="16.625" style="2" customWidth="1"/>
    <col min="3588" max="3591" width="15.5" style="2" customWidth="1"/>
    <col min="3592" max="3592" width="15.625" style="2" customWidth="1"/>
    <col min="3593" max="3593" width="16" style="2" customWidth="1"/>
    <col min="3594" max="3835" width="11" style="2"/>
    <col min="3836" max="3837" width="2.375" style="2" customWidth="1"/>
    <col min="3838" max="3838" width="31.375" style="2" customWidth="1"/>
    <col min="3839" max="3839" width="16.375" style="2" customWidth="1"/>
    <col min="3840" max="3842" width="15.5" style="2" customWidth="1"/>
    <col min="3843" max="3843" width="16.625" style="2" customWidth="1"/>
    <col min="3844" max="3847" width="15.5" style="2" customWidth="1"/>
    <col min="3848" max="3848" width="15.625" style="2" customWidth="1"/>
    <col min="3849" max="3849" width="16" style="2" customWidth="1"/>
    <col min="3850" max="4091" width="11" style="2"/>
    <col min="4092" max="4093" width="2.375" style="2" customWidth="1"/>
    <col min="4094" max="4094" width="31.375" style="2" customWidth="1"/>
    <col min="4095" max="4095" width="16.375" style="2" customWidth="1"/>
    <col min="4096" max="4098" width="15.5" style="2" customWidth="1"/>
    <col min="4099" max="4099" width="16.625" style="2" customWidth="1"/>
    <col min="4100" max="4103" width="15.5" style="2" customWidth="1"/>
    <col min="4104" max="4104" width="15.625" style="2" customWidth="1"/>
    <col min="4105" max="4105" width="16" style="2" customWidth="1"/>
    <col min="4106" max="4347" width="11" style="2"/>
    <col min="4348" max="4349" width="2.375" style="2" customWidth="1"/>
    <col min="4350" max="4350" width="31.375" style="2" customWidth="1"/>
    <col min="4351" max="4351" width="16.375" style="2" customWidth="1"/>
    <col min="4352" max="4354" width="15.5" style="2" customWidth="1"/>
    <col min="4355" max="4355" width="16.625" style="2" customWidth="1"/>
    <col min="4356" max="4359" width="15.5" style="2" customWidth="1"/>
    <col min="4360" max="4360" width="15.625" style="2" customWidth="1"/>
    <col min="4361" max="4361" width="16" style="2" customWidth="1"/>
    <col min="4362" max="4603" width="11" style="2"/>
    <col min="4604" max="4605" width="2.375" style="2" customWidth="1"/>
    <col min="4606" max="4606" width="31.375" style="2" customWidth="1"/>
    <col min="4607" max="4607" width="16.375" style="2" customWidth="1"/>
    <col min="4608" max="4610" width="15.5" style="2" customWidth="1"/>
    <col min="4611" max="4611" width="16.625" style="2" customWidth="1"/>
    <col min="4612" max="4615" width="15.5" style="2" customWidth="1"/>
    <col min="4616" max="4616" width="15.625" style="2" customWidth="1"/>
    <col min="4617" max="4617" width="16" style="2" customWidth="1"/>
    <col min="4618" max="4859" width="11" style="2"/>
    <col min="4860" max="4861" width="2.375" style="2" customWidth="1"/>
    <col min="4862" max="4862" width="31.375" style="2" customWidth="1"/>
    <col min="4863" max="4863" width="16.375" style="2" customWidth="1"/>
    <col min="4864" max="4866" width="15.5" style="2" customWidth="1"/>
    <col min="4867" max="4867" width="16.625" style="2" customWidth="1"/>
    <col min="4868" max="4871" width="15.5" style="2" customWidth="1"/>
    <col min="4872" max="4872" width="15.625" style="2" customWidth="1"/>
    <col min="4873" max="4873" width="16" style="2" customWidth="1"/>
    <col min="4874" max="5115" width="11" style="2"/>
    <col min="5116" max="5117" width="2.375" style="2" customWidth="1"/>
    <col min="5118" max="5118" width="31.375" style="2" customWidth="1"/>
    <col min="5119" max="5119" width="16.375" style="2" customWidth="1"/>
    <col min="5120" max="5122" width="15.5" style="2" customWidth="1"/>
    <col min="5123" max="5123" width="16.625" style="2" customWidth="1"/>
    <col min="5124" max="5127" width="15.5" style="2" customWidth="1"/>
    <col min="5128" max="5128" width="15.625" style="2" customWidth="1"/>
    <col min="5129" max="5129" width="16" style="2" customWidth="1"/>
    <col min="5130" max="5371" width="11" style="2"/>
    <col min="5372" max="5373" width="2.375" style="2" customWidth="1"/>
    <col min="5374" max="5374" width="31.375" style="2" customWidth="1"/>
    <col min="5375" max="5375" width="16.375" style="2" customWidth="1"/>
    <col min="5376" max="5378" width="15.5" style="2" customWidth="1"/>
    <col min="5379" max="5379" width="16.625" style="2" customWidth="1"/>
    <col min="5380" max="5383" width="15.5" style="2" customWidth="1"/>
    <col min="5384" max="5384" width="15.625" style="2" customWidth="1"/>
    <col min="5385" max="5385" width="16" style="2" customWidth="1"/>
    <col min="5386" max="5627" width="11" style="2"/>
    <col min="5628" max="5629" width="2.375" style="2" customWidth="1"/>
    <col min="5630" max="5630" width="31.375" style="2" customWidth="1"/>
    <col min="5631" max="5631" width="16.375" style="2" customWidth="1"/>
    <col min="5632" max="5634" width="15.5" style="2" customWidth="1"/>
    <col min="5635" max="5635" width="16.625" style="2" customWidth="1"/>
    <col min="5636" max="5639" width="15.5" style="2" customWidth="1"/>
    <col min="5640" max="5640" width="15.625" style="2" customWidth="1"/>
    <col min="5641" max="5641" width="16" style="2" customWidth="1"/>
    <col min="5642" max="5883" width="11" style="2"/>
    <col min="5884" max="5885" width="2.375" style="2" customWidth="1"/>
    <col min="5886" max="5886" width="31.375" style="2" customWidth="1"/>
    <col min="5887" max="5887" width="16.375" style="2" customWidth="1"/>
    <col min="5888" max="5890" width="15.5" style="2" customWidth="1"/>
    <col min="5891" max="5891" width="16.625" style="2" customWidth="1"/>
    <col min="5892" max="5895" width="15.5" style="2" customWidth="1"/>
    <col min="5896" max="5896" width="15.625" style="2" customWidth="1"/>
    <col min="5897" max="5897" width="16" style="2" customWidth="1"/>
    <col min="5898" max="6139" width="11" style="2"/>
    <col min="6140" max="6141" width="2.375" style="2" customWidth="1"/>
    <col min="6142" max="6142" width="31.375" style="2" customWidth="1"/>
    <col min="6143" max="6143" width="16.375" style="2" customWidth="1"/>
    <col min="6144" max="6146" width="15.5" style="2" customWidth="1"/>
    <col min="6147" max="6147" width="16.625" style="2" customWidth="1"/>
    <col min="6148" max="6151" width="15.5" style="2" customWidth="1"/>
    <col min="6152" max="6152" width="15.625" style="2" customWidth="1"/>
    <col min="6153" max="6153" width="16" style="2" customWidth="1"/>
    <col min="6154" max="6395" width="11" style="2"/>
    <col min="6396" max="6397" width="2.375" style="2" customWidth="1"/>
    <col min="6398" max="6398" width="31.375" style="2" customWidth="1"/>
    <col min="6399" max="6399" width="16.375" style="2" customWidth="1"/>
    <col min="6400" max="6402" width="15.5" style="2" customWidth="1"/>
    <col min="6403" max="6403" width="16.625" style="2" customWidth="1"/>
    <col min="6404" max="6407" width="15.5" style="2" customWidth="1"/>
    <col min="6408" max="6408" width="15.625" style="2" customWidth="1"/>
    <col min="6409" max="6409" width="16" style="2" customWidth="1"/>
    <col min="6410" max="6651" width="11" style="2"/>
    <col min="6652" max="6653" width="2.375" style="2" customWidth="1"/>
    <col min="6654" max="6654" width="31.375" style="2" customWidth="1"/>
    <col min="6655" max="6655" width="16.375" style="2" customWidth="1"/>
    <col min="6656" max="6658" width="15.5" style="2" customWidth="1"/>
    <col min="6659" max="6659" width="16.625" style="2" customWidth="1"/>
    <col min="6660" max="6663" width="15.5" style="2" customWidth="1"/>
    <col min="6664" max="6664" width="15.625" style="2" customWidth="1"/>
    <col min="6665" max="6665" width="16" style="2" customWidth="1"/>
    <col min="6666" max="6907" width="11" style="2"/>
    <col min="6908" max="6909" width="2.375" style="2" customWidth="1"/>
    <col min="6910" max="6910" width="31.375" style="2" customWidth="1"/>
    <col min="6911" max="6911" width="16.375" style="2" customWidth="1"/>
    <col min="6912" max="6914" width="15.5" style="2" customWidth="1"/>
    <col min="6915" max="6915" width="16.625" style="2" customWidth="1"/>
    <col min="6916" max="6919" width="15.5" style="2" customWidth="1"/>
    <col min="6920" max="6920" width="15.625" style="2" customWidth="1"/>
    <col min="6921" max="6921" width="16" style="2" customWidth="1"/>
    <col min="6922" max="7163" width="11" style="2"/>
    <col min="7164" max="7165" width="2.375" style="2" customWidth="1"/>
    <col min="7166" max="7166" width="31.375" style="2" customWidth="1"/>
    <col min="7167" max="7167" width="16.375" style="2" customWidth="1"/>
    <col min="7168" max="7170" width="15.5" style="2" customWidth="1"/>
    <col min="7171" max="7171" width="16.625" style="2" customWidth="1"/>
    <col min="7172" max="7175" width="15.5" style="2" customWidth="1"/>
    <col min="7176" max="7176" width="15.625" style="2" customWidth="1"/>
    <col min="7177" max="7177" width="16" style="2" customWidth="1"/>
    <col min="7178" max="7419" width="11" style="2"/>
    <col min="7420" max="7421" width="2.375" style="2" customWidth="1"/>
    <col min="7422" max="7422" width="31.375" style="2" customWidth="1"/>
    <col min="7423" max="7423" width="16.375" style="2" customWidth="1"/>
    <col min="7424" max="7426" width="15.5" style="2" customWidth="1"/>
    <col min="7427" max="7427" width="16.625" style="2" customWidth="1"/>
    <col min="7428" max="7431" width="15.5" style="2" customWidth="1"/>
    <col min="7432" max="7432" width="15.625" style="2" customWidth="1"/>
    <col min="7433" max="7433" width="16" style="2" customWidth="1"/>
    <col min="7434" max="7675" width="11" style="2"/>
    <col min="7676" max="7677" width="2.375" style="2" customWidth="1"/>
    <col min="7678" max="7678" width="31.375" style="2" customWidth="1"/>
    <col min="7679" max="7679" width="16.375" style="2" customWidth="1"/>
    <col min="7680" max="7682" width="15.5" style="2" customWidth="1"/>
    <col min="7683" max="7683" width="16.625" style="2" customWidth="1"/>
    <col min="7684" max="7687" width="15.5" style="2" customWidth="1"/>
    <col min="7688" max="7688" width="15.625" style="2" customWidth="1"/>
    <col min="7689" max="7689" width="16" style="2" customWidth="1"/>
    <col min="7690" max="7931" width="11" style="2"/>
    <col min="7932" max="7933" width="2.375" style="2" customWidth="1"/>
    <col min="7934" max="7934" width="31.375" style="2" customWidth="1"/>
    <col min="7935" max="7935" width="16.375" style="2" customWidth="1"/>
    <col min="7936" max="7938" width="15.5" style="2" customWidth="1"/>
    <col min="7939" max="7939" width="16.625" style="2" customWidth="1"/>
    <col min="7940" max="7943" width="15.5" style="2" customWidth="1"/>
    <col min="7944" max="7944" width="15.625" style="2" customWidth="1"/>
    <col min="7945" max="7945" width="16" style="2" customWidth="1"/>
    <col min="7946" max="8187" width="11" style="2"/>
    <col min="8188" max="8189" width="2.375" style="2" customWidth="1"/>
    <col min="8190" max="8190" width="31.375" style="2" customWidth="1"/>
    <col min="8191" max="8191" width="16.375" style="2" customWidth="1"/>
    <col min="8192" max="8194" width="15.5" style="2" customWidth="1"/>
    <col min="8195" max="8195" width="16.625" style="2" customWidth="1"/>
    <col min="8196" max="8199" width="15.5" style="2" customWidth="1"/>
    <col min="8200" max="8200" width="15.625" style="2" customWidth="1"/>
    <col min="8201" max="8201" width="16" style="2" customWidth="1"/>
    <col min="8202" max="8443" width="11" style="2"/>
    <col min="8444" max="8445" width="2.375" style="2" customWidth="1"/>
    <col min="8446" max="8446" width="31.375" style="2" customWidth="1"/>
    <col min="8447" max="8447" width="16.375" style="2" customWidth="1"/>
    <col min="8448" max="8450" width="15.5" style="2" customWidth="1"/>
    <col min="8451" max="8451" width="16.625" style="2" customWidth="1"/>
    <col min="8452" max="8455" width="15.5" style="2" customWidth="1"/>
    <col min="8456" max="8456" width="15.625" style="2" customWidth="1"/>
    <col min="8457" max="8457" width="16" style="2" customWidth="1"/>
    <col min="8458" max="8699" width="11" style="2"/>
    <col min="8700" max="8701" width="2.375" style="2" customWidth="1"/>
    <col min="8702" max="8702" width="31.375" style="2" customWidth="1"/>
    <col min="8703" max="8703" width="16.375" style="2" customWidth="1"/>
    <col min="8704" max="8706" width="15.5" style="2" customWidth="1"/>
    <col min="8707" max="8707" width="16.625" style="2" customWidth="1"/>
    <col min="8708" max="8711" width="15.5" style="2" customWidth="1"/>
    <col min="8712" max="8712" width="15.625" style="2" customWidth="1"/>
    <col min="8713" max="8713" width="16" style="2" customWidth="1"/>
    <col min="8714" max="8955" width="11" style="2"/>
    <col min="8956" max="8957" width="2.375" style="2" customWidth="1"/>
    <col min="8958" max="8958" width="31.375" style="2" customWidth="1"/>
    <col min="8959" max="8959" width="16.375" style="2" customWidth="1"/>
    <col min="8960" max="8962" width="15.5" style="2" customWidth="1"/>
    <col min="8963" max="8963" width="16.625" style="2" customWidth="1"/>
    <col min="8964" max="8967" width="15.5" style="2" customWidth="1"/>
    <col min="8968" max="8968" width="15.625" style="2" customWidth="1"/>
    <col min="8969" max="8969" width="16" style="2" customWidth="1"/>
    <col min="8970" max="9211" width="11" style="2"/>
    <col min="9212" max="9213" width="2.375" style="2" customWidth="1"/>
    <col min="9214" max="9214" width="31.375" style="2" customWidth="1"/>
    <col min="9215" max="9215" width="16.375" style="2" customWidth="1"/>
    <col min="9216" max="9218" width="15.5" style="2" customWidth="1"/>
    <col min="9219" max="9219" width="16.625" style="2" customWidth="1"/>
    <col min="9220" max="9223" width="15.5" style="2" customWidth="1"/>
    <col min="9224" max="9224" width="15.625" style="2" customWidth="1"/>
    <col min="9225" max="9225" width="16" style="2" customWidth="1"/>
    <col min="9226" max="9467" width="11" style="2"/>
    <col min="9468" max="9469" width="2.375" style="2" customWidth="1"/>
    <col min="9470" max="9470" width="31.375" style="2" customWidth="1"/>
    <col min="9471" max="9471" width="16.375" style="2" customWidth="1"/>
    <col min="9472" max="9474" width="15.5" style="2" customWidth="1"/>
    <col min="9475" max="9475" width="16.625" style="2" customWidth="1"/>
    <col min="9476" max="9479" width="15.5" style="2" customWidth="1"/>
    <col min="9480" max="9480" width="15.625" style="2" customWidth="1"/>
    <col min="9481" max="9481" width="16" style="2" customWidth="1"/>
    <col min="9482" max="9723" width="11" style="2"/>
    <col min="9724" max="9725" width="2.375" style="2" customWidth="1"/>
    <col min="9726" max="9726" width="31.375" style="2" customWidth="1"/>
    <col min="9727" max="9727" width="16.375" style="2" customWidth="1"/>
    <col min="9728" max="9730" width="15.5" style="2" customWidth="1"/>
    <col min="9731" max="9731" width="16.625" style="2" customWidth="1"/>
    <col min="9732" max="9735" width="15.5" style="2" customWidth="1"/>
    <col min="9736" max="9736" width="15.625" style="2" customWidth="1"/>
    <col min="9737" max="9737" width="16" style="2" customWidth="1"/>
    <col min="9738" max="9979" width="11" style="2"/>
    <col min="9980" max="9981" width="2.375" style="2" customWidth="1"/>
    <col min="9982" max="9982" width="31.375" style="2" customWidth="1"/>
    <col min="9983" max="9983" width="16.375" style="2" customWidth="1"/>
    <col min="9984" max="9986" width="15.5" style="2" customWidth="1"/>
    <col min="9987" max="9987" width="16.625" style="2" customWidth="1"/>
    <col min="9988" max="9991" width="15.5" style="2" customWidth="1"/>
    <col min="9992" max="9992" width="15.625" style="2" customWidth="1"/>
    <col min="9993" max="9993" width="16" style="2" customWidth="1"/>
    <col min="9994" max="10235" width="11" style="2"/>
    <col min="10236" max="10237" width="2.375" style="2" customWidth="1"/>
    <col min="10238" max="10238" width="31.375" style="2" customWidth="1"/>
    <col min="10239" max="10239" width="16.375" style="2" customWidth="1"/>
    <col min="10240" max="10242" width="15.5" style="2" customWidth="1"/>
    <col min="10243" max="10243" width="16.625" style="2" customWidth="1"/>
    <col min="10244" max="10247" width="15.5" style="2" customWidth="1"/>
    <col min="10248" max="10248" width="15.625" style="2" customWidth="1"/>
    <col min="10249" max="10249" width="16" style="2" customWidth="1"/>
    <col min="10250" max="10491" width="11" style="2"/>
    <col min="10492" max="10493" width="2.375" style="2" customWidth="1"/>
    <col min="10494" max="10494" width="31.375" style="2" customWidth="1"/>
    <col min="10495" max="10495" width="16.375" style="2" customWidth="1"/>
    <col min="10496" max="10498" width="15.5" style="2" customWidth="1"/>
    <col min="10499" max="10499" width="16.625" style="2" customWidth="1"/>
    <col min="10500" max="10503" width="15.5" style="2" customWidth="1"/>
    <col min="10504" max="10504" width="15.625" style="2" customWidth="1"/>
    <col min="10505" max="10505" width="16" style="2" customWidth="1"/>
    <col min="10506" max="10747" width="11" style="2"/>
    <col min="10748" max="10749" width="2.375" style="2" customWidth="1"/>
    <col min="10750" max="10750" width="31.375" style="2" customWidth="1"/>
    <col min="10751" max="10751" width="16.375" style="2" customWidth="1"/>
    <col min="10752" max="10754" width="15.5" style="2" customWidth="1"/>
    <col min="10755" max="10755" width="16.625" style="2" customWidth="1"/>
    <col min="10756" max="10759" width="15.5" style="2" customWidth="1"/>
    <col min="10760" max="10760" width="15.625" style="2" customWidth="1"/>
    <col min="10761" max="10761" width="16" style="2" customWidth="1"/>
    <col min="10762" max="11003" width="11" style="2"/>
    <col min="11004" max="11005" width="2.375" style="2" customWidth="1"/>
    <col min="11006" max="11006" width="31.375" style="2" customWidth="1"/>
    <col min="11007" max="11007" width="16.375" style="2" customWidth="1"/>
    <col min="11008" max="11010" width="15.5" style="2" customWidth="1"/>
    <col min="11011" max="11011" width="16.625" style="2" customWidth="1"/>
    <col min="11012" max="11015" width="15.5" style="2" customWidth="1"/>
    <col min="11016" max="11016" width="15.625" style="2" customWidth="1"/>
    <col min="11017" max="11017" width="16" style="2" customWidth="1"/>
    <col min="11018" max="11259" width="11" style="2"/>
    <col min="11260" max="11261" width="2.375" style="2" customWidth="1"/>
    <col min="11262" max="11262" width="31.375" style="2" customWidth="1"/>
    <col min="11263" max="11263" width="16.375" style="2" customWidth="1"/>
    <col min="11264" max="11266" width="15.5" style="2" customWidth="1"/>
    <col min="11267" max="11267" width="16.625" style="2" customWidth="1"/>
    <col min="11268" max="11271" width="15.5" style="2" customWidth="1"/>
    <col min="11272" max="11272" width="15.625" style="2" customWidth="1"/>
    <col min="11273" max="11273" width="16" style="2" customWidth="1"/>
    <col min="11274" max="11515" width="11" style="2"/>
    <col min="11516" max="11517" width="2.375" style="2" customWidth="1"/>
    <col min="11518" max="11518" width="31.375" style="2" customWidth="1"/>
    <col min="11519" max="11519" width="16.375" style="2" customWidth="1"/>
    <col min="11520" max="11522" width="15.5" style="2" customWidth="1"/>
    <col min="11523" max="11523" width="16.625" style="2" customWidth="1"/>
    <col min="11524" max="11527" width="15.5" style="2" customWidth="1"/>
    <col min="11528" max="11528" width="15.625" style="2" customWidth="1"/>
    <col min="11529" max="11529" width="16" style="2" customWidth="1"/>
    <col min="11530" max="11771" width="11" style="2"/>
    <col min="11772" max="11773" width="2.375" style="2" customWidth="1"/>
    <col min="11774" max="11774" width="31.375" style="2" customWidth="1"/>
    <col min="11775" max="11775" width="16.375" style="2" customWidth="1"/>
    <col min="11776" max="11778" width="15.5" style="2" customWidth="1"/>
    <col min="11779" max="11779" width="16.625" style="2" customWidth="1"/>
    <col min="11780" max="11783" width="15.5" style="2" customWidth="1"/>
    <col min="11784" max="11784" width="15.625" style="2" customWidth="1"/>
    <col min="11785" max="11785" width="16" style="2" customWidth="1"/>
    <col min="11786" max="12027" width="11" style="2"/>
    <col min="12028" max="12029" width="2.375" style="2" customWidth="1"/>
    <col min="12030" max="12030" width="31.375" style="2" customWidth="1"/>
    <col min="12031" max="12031" width="16.375" style="2" customWidth="1"/>
    <col min="12032" max="12034" width="15.5" style="2" customWidth="1"/>
    <col min="12035" max="12035" width="16.625" style="2" customWidth="1"/>
    <col min="12036" max="12039" width="15.5" style="2" customWidth="1"/>
    <col min="12040" max="12040" width="15.625" style="2" customWidth="1"/>
    <col min="12041" max="12041" width="16" style="2" customWidth="1"/>
    <col min="12042" max="12283" width="11" style="2"/>
    <col min="12284" max="12285" width="2.375" style="2" customWidth="1"/>
    <col min="12286" max="12286" width="31.375" style="2" customWidth="1"/>
    <col min="12287" max="12287" width="16.375" style="2" customWidth="1"/>
    <col min="12288" max="12290" width="15.5" style="2" customWidth="1"/>
    <col min="12291" max="12291" width="16.625" style="2" customWidth="1"/>
    <col min="12292" max="12295" width="15.5" style="2" customWidth="1"/>
    <col min="12296" max="12296" width="15.625" style="2" customWidth="1"/>
    <col min="12297" max="12297" width="16" style="2" customWidth="1"/>
    <col min="12298" max="12539" width="11" style="2"/>
    <col min="12540" max="12541" width="2.375" style="2" customWidth="1"/>
    <col min="12542" max="12542" width="31.375" style="2" customWidth="1"/>
    <col min="12543" max="12543" width="16.375" style="2" customWidth="1"/>
    <col min="12544" max="12546" width="15.5" style="2" customWidth="1"/>
    <col min="12547" max="12547" width="16.625" style="2" customWidth="1"/>
    <col min="12548" max="12551" width="15.5" style="2" customWidth="1"/>
    <col min="12552" max="12552" width="15.625" style="2" customWidth="1"/>
    <col min="12553" max="12553" width="16" style="2" customWidth="1"/>
    <col min="12554" max="12795" width="11" style="2"/>
    <col min="12796" max="12797" width="2.375" style="2" customWidth="1"/>
    <col min="12798" max="12798" width="31.375" style="2" customWidth="1"/>
    <col min="12799" max="12799" width="16.375" style="2" customWidth="1"/>
    <col min="12800" max="12802" width="15.5" style="2" customWidth="1"/>
    <col min="12803" max="12803" width="16.625" style="2" customWidth="1"/>
    <col min="12804" max="12807" width="15.5" style="2" customWidth="1"/>
    <col min="12808" max="12808" width="15.625" style="2" customWidth="1"/>
    <col min="12809" max="12809" width="16" style="2" customWidth="1"/>
    <col min="12810" max="13051" width="11" style="2"/>
    <col min="13052" max="13053" width="2.375" style="2" customWidth="1"/>
    <col min="13054" max="13054" width="31.375" style="2" customWidth="1"/>
    <col min="13055" max="13055" width="16.375" style="2" customWidth="1"/>
    <col min="13056" max="13058" width="15.5" style="2" customWidth="1"/>
    <col min="13059" max="13059" width="16.625" style="2" customWidth="1"/>
    <col min="13060" max="13063" width="15.5" style="2" customWidth="1"/>
    <col min="13064" max="13064" width="15.625" style="2" customWidth="1"/>
    <col min="13065" max="13065" width="16" style="2" customWidth="1"/>
    <col min="13066" max="13307" width="11" style="2"/>
    <col min="13308" max="13309" width="2.375" style="2" customWidth="1"/>
    <col min="13310" max="13310" width="31.375" style="2" customWidth="1"/>
    <col min="13311" max="13311" width="16.375" style="2" customWidth="1"/>
    <col min="13312" max="13314" width="15.5" style="2" customWidth="1"/>
    <col min="13315" max="13315" width="16.625" style="2" customWidth="1"/>
    <col min="13316" max="13319" width="15.5" style="2" customWidth="1"/>
    <col min="13320" max="13320" width="15.625" style="2" customWidth="1"/>
    <col min="13321" max="13321" width="16" style="2" customWidth="1"/>
    <col min="13322" max="13563" width="11" style="2"/>
    <col min="13564" max="13565" width="2.375" style="2" customWidth="1"/>
    <col min="13566" max="13566" width="31.375" style="2" customWidth="1"/>
    <col min="13567" max="13567" width="16.375" style="2" customWidth="1"/>
    <col min="13568" max="13570" width="15.5" style="2" customWidth="1"/>
    <col min="13571" max="13571" width="16.625" style="2" customWidth="1"/>
    <col min="13572" max="13575" width="15.5" style="2" customWidth="1"/>
    <col min="13576" max="13576" width="15.625" style="2" customWidth="1"/>
    <col min="13577" max="13577" width="16" style="2" customWidth="1"/>
    <col min="13578" max="13819" width="11" style="2"/>
    <col min="13820" max="13821" width="2.375" style="2" customWidth="1"/>
    <col min="13822" max="13822" width="31.375" style="2" customWidth="1"/>
    <col min="13823" max="13823" width="16.375" style="2" customWidth="1"/>
    <col min="13824" max="13826" width="15.5" style="2" customWidth="1"/>
    <col min="13827" max="13827" width="16.625" style="2" customWidth="1"/>
    <col min="13828" max="13831" width="15.5" style="2" customWidth="1"/>
    <col min="13832" max="13832" width="15.625" style="2" customWidth="1"/>
    <col min="13833" max="13833" width="16" style="2" customWidth="1"/>
    <col min="13834" max="14075" width="11" style="2"/>
    <col min="14076" max="14077" width="2.375" style="2" customWidth="1"/>
    <col min="14078" max="14078" width="31.375" style="2" customWidth="1"/>
    <col min="14079" max="14079" width="16.375" style="2" customWidth="1"/>
    <col min="14080" max="14082" width="15.5" style="2" customWidth="1"/>
    <col min="14083" max="14083" width="16.625" style="2" customWidth="1"/>
    <col min="14084" max="14087" width="15.5" style="2" customWidth="1"/>
    <col min="14088" max="14088" width="15.625" style="2" customWidth="1"/>
    <col min="14089" max="14089" width="16" style="2" customWidth="1"/>
    <col min="14090" max="14331" width="11" style="2"/>
    <col min="14332" max="14333" width="2.375" style="2" customWidth="1"/>
    <col min="14334" max="14334" width="31.375" style="2" customWidth="1"/>
    <col min="14335" max="14335" width="16.375" style="2" customWidth="1"/>
    <col min="14336" max="14338" width="15.5" style="2" customWidth="1"/>
    <col min="14339" max="14339" width="16.625" style="2" customWidth="1"/>
    <col min="14340" max="14343" width="15.5" style="2" customWidth="1"/>
    <col min="14344" max="14344" width="15.625" style="2" customWidth="1"/>
    <col min="14345" max="14345" width="16" style="2" customWidth="1"/>
    <col min="14346" max="14587" width="11" style="2"/>
    <col min="14588" max="14589" width="2.375" style="2" customWidth="1"/>
    <col min="14590" max="14590" width="31.375" style="2" customWidth="1"/>
    <col min="14591" max="14591" width="16.375" style="2" customWidth="1"/>
    <col min="14592" max="14594" width="15.5" style="2" customWidth="1"/>
    <col min="14595" max="14595" width="16.625" style="2" customWidth="1"/>
    <col min="14596" max="14599" width="15.5" style="2" customWidth="1"/>
    <col min="14600" max="14600" width="15.625" style="2" customWidth="1"/>
    <col min="14601" max="14601" width="16" style="2" customWidth="1"/>
    <col min="14602" max="14843" width="11" style="2"/>
    <col min="14844" max="14845" width="2.375" style="2" customWidth="1"/>
    <col min="14846" max="14846" width="31.375" style="2" customWidth="1"/>
    <col min="14847" max="14847" width="16.375" style="2" customWidth="1"/>
    <col min="14848" max="14850" width="15.5" style="2" customWidth="1"/>
    <col min="14851" max="14851" width="16.625" style="2" customWidth="1"/>
    <col min="14852" max="14855" width="15.5" style="2" customWidth="1"/>
    <col min="14856" max="14856" width="15.625" style="2" customWidth="1"/>
    <col min="14857" max="14857" width="16" style="2" customWidth="1"/>
    <col min="14858" max="15099" width="11" style="2"/>
    <col min="15100" max="15101" width="2.375" style="2" customWidth="1"/>
    <col min="15102" max="15102" width="31.375" style="2" customWidth="1"/>
    <col min="15103" max="15103" width="16.375" style="2" customWidth="1"/>
    <col min="15104" max="15106" width="15.5" style="2" customWidth="1"/>
    <col min="15107" max="15107" width="16.625" style="2" customWidth="1"/>
    <col min="15108" max="15111" width="15.5" style="2" customWidth="1"/>
    <col min="15112" max="15112" width="15.625" style="2" customWidth="1"/>
    <col min="15113" max="15113" width="16" style="2" customWidth="1"/>
    <col min="15114" max="15355" width="11" style="2"/>
    <col min="15356" max="15357" width="2.375" style="2" customWidth="1"/>
    <col min="15358" max="15358" width="31.375" style="2" customWidth="1"/>
    <col min="15359" max="15359" width="16.375" style="2" customWidth="1"/>
    <col min="15360" max="15362" width="15.5" style="2" customWidth="1"/>
    <col min="15363" max="15363" width="16.625" style="2" customWidth="1"/>
    <col min="15364" max="15367" width="15.5" style="2" customWidth="1"/>
    <col min="15368" max="15368" width="15.625" style="2" customWidth="1"/>
    <col min="15369" max="15369" width="16" style="2" customWidth="1"/>
    <col min="15370" max="15611" width="11" style="2"/>
    <col min="15612" max="15613" width="2.375" style="2" customWidth="1"/>
    <col min="15614" max="15614" width="31.375" style="2" customWidth="1"/>
    <col min="15615" max="15615" width="16.375" style="2" customWidth="1"/>
    <col min="15616" max="15618" width="15.5" style="2" customWidth="1"/>
    <col min="15619" max="15619" width="16.625" style="2" customWidth="1"/>
    <col min="15620" max="15623" width="15.5" style="2" customWidth="1"/>
    <col min="15624" max="15624" width="15.625" style="2" customWidth="1"/>
    <col min="15625" max="15625" width="16" style="2" customWidth="1"/>
    <col min="15626" max="15867" width="11" style="2"/>
    <col min="15868" max="15869" width="2.375" style="2" customWidth="1"/>
    <col min="15870" max="15870" width="31.375" style="2" customWidth="1"/>
    <col min="15871" max="15871" width="16.375" style="2" customWidth="1"/>
    <col min="15872" max="15874" width="15.5" style="2" customWidth="1"/>
    <col min="15875" max="15875" width="16.625" style="2" customWidth="1"/>
    <col min="15876" max="15879" width="15.5" style="2" customWidth="1"/>
    <col min="15880" max="15880" width="15.625" style="2" customWidth="1"/>
    <col min="15881" max="15881" width="16" style="2" customWidth="1"/>
    <col min="15882" max="16123" width="11" style="2"/>
    <col min="16124" max="16125" width="2.375" style="2" customWidth="1"/>
    <col min="16126" max="16126" width="31.375" style="2" customWidth="1"/>
    <col min="16127" max="16127" width="16.375" style="2" customWidth="1"/>
    <col min="16128" max="16130" width="15.5" style="2" customWidth="1"/>
    <col min="16131" max="16131" width="16.625" style="2" customWidth="1"/>
    <col min="16132" max="16135" width="15.5" style="2" customWidth="1"/>
    <col min="16136" max="16136" width="15.625" style="2" customWidth="1"/>
    <col min="16137" max="16137" width="16" style="2" customWidth="1"/>
    <col min="16138" max="16384" width="11" style="2"/>
  </cols>
  <sheetData>
    <row r="1" spans="3:14" ht="20.25">
      <c r="C1" s="162" t="s">
        <v>175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33"/>
    </row>
    <row r="2" spans="3:14" ht="18">
      <c r="C2" s="163" t="s">
        <v>172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34"/>
    </row>
    <row r="3" spans="3:14" ht="20.25">
      <c r="C3" s="164" t="s">
        <v>170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35"/>
    </row>
    <row r="4" spans="3:14" ht="18">
      <c r="C4" s="165" t="s">
        <v>176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36"/>
    </row>
    <row r="5" spans="3:14" ht="18.75" thickBot="1">
      <c r="I5" s="36"/>
      <c r="J5" s="37"/>
      <c r="K5" s="37"/>
      <c r="L5" s="37"/>
      <c r="N5" s="36"/>
    </row>
    <row r="6" spans="3:14" ht="51.75" thickBot="1">
      <c r="C6" s="38" t="s">
        <v>177</v>
      </c>
      <c r="D6" s="39" t="s">
        <v>178</v>
      </c>
      <c r="E6" s="40" t="s">
        <v>29</v>
      </c>
      <c r="F6" s="40" t="s">
        <v>30</v>
      </c>
      <c r="G6" s="40" t="s">
        <v>31</v>
      </c>
      <c r="H6" s="40" t="s">
        <v>32</v>
      </c>
      <c r="I6" s="41" t="s">
        <v>33</v>
      </c>
      <c r="J6" s="40" t="s">
        <v>179</v>
      </c>
      <c r="K6" s="40" t="s">
        <v>52</v>
      </c>
      <c r="L6" s="40" t="s">
        <v>180</v>
      </c>
      <c r="M6" s="42" t="s">
        <v>181</v>
      </c>
      <c r="N6" s="36"/>
    </row>
    <row r="7" spans="3:14" ht="18">
      <c r="C7" s="43" t="str">
        <f>'POA 2021'!B9</f>
        <v>1.1 AGUA POTABLE</v>
      </c>
      <c r="D7" s="44">
        <f>'POA 2021'!B18</f>
        <v>9</v>
      </c>
      <c r="E7" s="45">
        <f>'POA 2021'!P19</f>
        <v>2570000</v>
      </c>
      <c r="F7" s="45">
        <f>'POA 2021'!Q19</f>
        <v>0</v>
      </c>
      <c r="G7" s="45">
        <f>'POA 2021'!R19</f>
        <v>0</v>
      </c>
      <c r="H7" s="45">
        <f>'POA 2021'!S19</f>
        <v>0</v>
      </c>
      <c r="I7" s="45">
        <f>'POA 2021'!T19</f>
        <v>2570000</v>
      </c>
      <c r="J7" s="45">
        <f>'POA 2021'!U19</f>
        <v>0</v>
      </c>
      <c r="K7" s="45">
        <f>'POA 2021'!V19</f>
        <v>0</v>
      </c>
      <c r="L7" s="45">
        <f>'POA 2021'!W19</f>
        <v>0</v>
      </c>
      <c r="M7" s="122"/>
      <c r="N7" s="36"/>
    </row>
    <row r="8" spans="3:14" ht="18">
      <c r="C8" s="46" t="str">
        <f>'POA 2021'!B20</f>
        <v>1.2. SANEAMIENTO (ALCANTARILLADO, DRENAJE Y LETRINAS)</v>
      </c>
      <c r="D8" s="47">
        <f>'POA 2021'!B35</f>
        <v>15</v>
      </c>
      <c r="E8" s="48">
        <f>'POA 2021'!P36</f>
        <v>9671000</v>
      </c>
      <c r="F8" s="48">
        <f>'POA 2021'!Q36</f>
        <v>0</v>
      </c>
      <c r="G8" s="48">
        <f>'POA 2021'!R36</f>
        <v>0</v>
      </c>
      <c r="H8" s="48">
        <f>'POA 2021'!S36</f>
        <v>0</v>
      </c>
      <c r="I8" s="48">
        <f>'POA 2021'!T36</f>
        <v>9671000</v>
      </c>
      <c r="J8" s="48">
        <f>'POA 2021'!U36</f>
        <v>0</v>
      </c>
      <c r="K8" s="48">
        <f>'POA 2021'!V36</f>
        <v>0</v>
      </c>
      <c r="L8" s="48">
        <f>'POA 2021'!W36</f>
        <v>0</v>
      </c>
      <c r="M8" s="123"/>
      <c r="N8" s="36"/>
    </row>
    <row r="9" spans="3:14" ht="18">
      <c r="C9" s="46" t="str">
        <f>'POA 2021'!B37</f>
        <v>1.3 INFRAESTRUCTURA EDUCATIVA</v>
      </c>
      <c r="D9" s="47">
        <f>'POA 2021'!B54</f>
        <v>17</v>
      </c>
      <c r="E9" s="48">
        <f>'POA 2021'!P55</f>
        <v>12235000</v>
      </c>
      <c r="F9" s="48">
        <f>'POA 2021'!Q55</f>
        <v>0</v>
      </c>
      <c r="G9" s="48">
        <f>'POA 2021'!R55</f>
        <v>0</v>
      </c>
      <c r="H9" s="48">
        <f>'POA 2021'!S55</f>
        <v>0</v>
      </c>
      <c r="I9" s="48">
        <f>'POA 2021'!T55</f>
        <v>12235000</v>
      </c>
      <c r="J9" s="48">
        <f>'POA 2021'!U55</f>
        <v>0</v>
      </c>
      <c r="K9" s="48">
        <f>'POA 2021'!V55</f>
        <v>0</v>
      </c>
      <c r="L9" s="48">
        <f>'POA 2021'!W55</f>
        <v>0</v>
      </c>
      <c r="M9" s="123"/>
      <c r="N9" s="36"/>
    </row>
    <row r="10" spans="3:14" ht="18">
      <c r="C10" s="46" t="str">
        <f>'POA 2021'!B56</f>
        <v>1.4 INFRAESTRUCTURA PRODUCTIVA RURAL</v>
      </c>
      <c r="D10" s="47">
        <f>'POA 2021'!B57</f>
        <v>1</v>
      </c>
      <c r="E10" s="49">
        <f>'POA 2021'!P58</f>
        <v>1000000</v>
      </c>
      <c r="F10" s="49">
        <f>'POA 2021'!Q58</f>
        <v>0</v>
      </c>
      <c r="G10" s="49">
        <f>'POA 2021'!R58</f>
        <v>0</v>
      </c>
      <c r="H10" s="49">
        <f>'POA 2021'!S58</f>
        <v>0</v>
      </c>
      <c r="I10" s="49">
        <f>'POA 2021'!T58</f>
        <v>1000000</v>
      </c>
      <c r="J10" s="49">
        <f>'POA 2021'!U58</f>
        <v>0</v>
      </c>
      <c r="K10" s="49">
        <f>'POA 2021'!V58</f>
        <v>0</v>
      </c>
      <c r="L10" s="49">
        <f>'POA 2021'!W58</f>
        <v>0</v>
      </c>
      <c r="M10" s="123"/>
      <c r="N10" s="36"/>
    </row>
    <row r="11" spans="3:14" ht="18">
      <c r="C11" s="46" t="str">
        <f>'POA 2021'!B59</f>
        <v>1.5 INFRAESTRUCTURA PARA LA SALUD</v>
      </c>
      <c r="D11" s="47">
        <f>'POA 2021'!B61</f>
        <v>2</v>
      </c>
      <c r="E11" s="48">
        <f>'POA 2021'!P62</f>
        <v>400000</v>
      </c>
      <c r="F11" s="48">
        <f>'POA 2021'!Q62</f>
        <v>0</v>
      </c>
      <c r="G11" s="48">
        <f>'POA 2021'!R62</f>
        <v>0</v>
      </c>
      <c r="H11" s="48">
        <f>'POA 2021'!S62</f>
        <v>0</v>
      </c>
      <c r="I11" s="48">
        <f>'POA 2021'!T62</f>
        <v>400000</v>
      </c>
      <c r="J11" s="48">
        <f>'POA 2021'!U62</f>
        <v>0</v>
      </c>
      <c r="K11" s="48">
        <f>'POA 2021'!V62</f>
        <v>0</v>
      </c>
      <c r="L11" s="48">
        <f>'POA 2021'!W62</f>
        <v>0</v>
      </c>
      <c r="M11" s="123"/>
      <c r="N11" s="36"/>
    </row>
    <row r="12" spans="3:14" ht="18">
      <c r="C12" s="46" t="str">
        <f>'POA 2021'!B63</f>
        <v>1.6 INFRAESTRUCTURA DEPORTIVA (CANCHAS)</v>
      </c>
      <c r="D12" s="47">
        <f>'POA 2021'!B70</f>
        <v>7</v>
      </c>
      <c r="E12" s="48">
        <f>'POA 2021'!P71</f>
        <v>6160000</v>
      </c>
      <c r="F12" s="48">
        <f>'POA 2021'!Q71</f>
        <v>0</v>
      </c>
      <c r="G12" s="48">
        <f>'POA 2021'!R71</f>
        <v>0</v>
      </c>
      <c r="H12" s="48">
        <f>'POA 2021'!S71</f>
        <v>0</v>
      </c>
      <c r="I12" s="48">
        <f>'POA 2021'!T71</f>
        <v>6160000</v>
      </c>
      <c r="J12" s="48">
        <f>'POA 2021'!U71</f>
        <v>0</v>
      </c>
      <c r="K12" s="48">
        <f>'POA 2021'!V71</f>
        <v>0</v>
      </c>
      <c r="L12" s="48">
        <f>'POA 2021'!W71</f>
        <v>0</v>
      </c>
      <c r="M12" s="123"/>
      <c r="N12" s="36"/>
    </row>
    <row r="13" spans="3:14" ht="18">
      <c r="C13" s="50" t="str">
        <f>'POA 2021'!B72</f>
        <v>1.7.1  ELECTRIFICACIÓN</v>
      </c>
      <c r="D13" s="51">
        <f>'POA 2021'!B86</f>
        <v>14</v>
      </c>
      <c r="E13" s="48">
        <f>'POA 2021'!P87</f>
        <v>14903200</v>
      </c>
      <c r="F13" s="48">
        <f>'POA 2021'!Q87</f>
        <v>0</v>
      </c>
      <c r="G13" s="48">
        <f>'POA 2021'!R87</f>
        <v>0</v>
      </c>
      <c r="H13" s="48">
        <f>'POA 2021'!S87</f>
        <v>0</v>
      </c>
      <c r="I13" s="48">
        <f>'POA 2021'!T87</f>
        <v>14903200</v>
      </c>
      <c r="J13" s="48">
        <f>'POA 2021'!U87</f>
        <v>0</v>
      </c>
      <c r="K13" s="48">
        <f>'POA 2021'!V87</f>
        <v>0</v>
      </c>
      <c r="L13" s="48">
        <f>'POA 2021'!W87</f>
        <v>0</v>
      </c>
      <c r="M13" s="123"/>
      <c r="N13" s="36"/>
    </row>
    <row r="14" spans="3:14" ht="18">
      <c r="C14" s="50" t="str">
        <f>'POA 2021'!B88</f>
        <v xml:space="preserve">1.7.2 VIVIENDA </v>
      </c>
      <c r="D14" s="51">
        <f>'POA 2021'!B89</f>
        <v>1</v>
      </c>
      <c r="E14" s="48">
        <f>'POA 2021'!P90</f>
        <v>3000000</v>
      </c>
      <c r="F14" s="48">
        <f>'POA 2021'!Q90</f>
        <v>0</v>
      </c>
      <c r="G14" s="48">
        <f>'POA 2021'!R90</f>
        <v>0</v>
      </c>
      <c r="H14" s="48">
        <f>'POA 2021'!S90</f>
        <v>0</v>
      </c>
      <c r="I14" s="48">
        <f>'POA 2021'!T90</f>
        <v>3000000</v>
      </c>
      <c r="J14" s="48">
        <f>'POA 2021'!U90</f>
        <v>0</v>
      </c>
      <c r="K14" s="48">
        <f>'POA 2021'!V90</f>
        <v>0</v>
      </c>
      <c r="L14" s="48">
        <f>'POA 2021'!W90</f>
        <v>0</v>
      </c>
      <c r="M14" s="123"/>
      <c r="N14" s="141"/>
    </row>
    <row r="15" spans="3:14" ht="18">
      <c r="C15" s="78" t="str">
        <f>'POA 2021'!B92</f>
        <v>1.8 INFRAESTRUCTURA DE URBANIZACIÓN (CALLES Y CAMINOS)</v>
      </c>
      <c r="D15" s="79">
        <f>'POA 2021'!B138</f>
        <v>46</v>
      </c>
      <c r="E15" s="56">
        <f>'POA 2021'!P139</f>
        <v>49704426.649999999</v>
      </c>
      <c r="F15" s="56">
        <f>'POA 2021'!Q139</f>
        <v>0</v>
      </c>
      <c r="G15" s="56">
        <f>'POA 2021'!R139</f>
        <v>0</v>
      </c>
      <c r="H15" s="56">
        <f>'POA 2021'!S139</f>
        <v>0</v>
      </c>
      <c r="I15" s="56">
        <f>'POA 2021'!T139</f>
        <v>49704426.649999999</v>
      </c>
      <c r="J15" s="56">
        <f>'POA 2021'!U139</f>
        <v>0</v>
      </c>
      <c r="K15" s="56">
        <f>'POA 2021'!V139</f>
        <v>0</v>
      </c>
      <c r="L15" s="56">
        <f>'POA 2021'!W139</f>
        <v>0</v>
      </c>
      <c r="M15" s="123"/>
      <c r="N15" s="36"/>
    </row>
    <row r="16" spans="3:14" ht="25.5">
      <c r="C16" s="54" t="str">
        <f>'POA 2021'!B140</f>
        <v>1.9 INFRAESTRUCTURA DE URBANIZACIÓN (ALUMBRADO PÚBLICO)</v>
      </c>
      <c r="D16" s="55">
        <f>'POA 2021'!B142</f>
        <v>2</v>
      </c>
      <c r="E16" s="56">
        <f>'POA 2021'!P143</f>
        <v>1000000</v>
      </c>
      <c r="F16" s="56">
        <f>'POA 2021'!Q143</f>
        <v>0</v>
      </c>
      <c r="G16" s="56">
        <f>'POA 2021'!R143</f>
        <v>0</v>
      </c>
      <c r="H16" s="56">
        <f>'POA 2021'!S143</f>
        <v>0</v>
      </c>
      <c r="I16" s="56">
        <f>'POA 2021'!T143</f>
        <v>1000000</v>
      </c>
      <c r="J16" s="56">
        <f>'POA 2021'!U143</f>
        <v>0</v>
      </c>
      <c r="K16" s="56">
        <f>'POA 2021'!V143</f>
        <v>0</v>
      </c>
      <c r="L16" s="56">
        <f>'POA 2021'!W143</f>
        <v>0</v>
      </c>
      <c r="M16" s="123"/>
      <c r="N16" s="36"/>
    </row>
    <row r="17" spans="3:16" ht="18">
      <c r="C17" s="57" t="str">
        <f>'POA 2021'!B144</f>
        <v>1.10 INFRAESTRUCTURA URBANA (ESPACIOS PÚBLICOS)</v>
      </c>
      <c r="D17" s="55">
        <f>'POA 2021'!B145</f>
        <v>1</v>
      </c>
      <c r="E17" s="48">
        <f>'POA 2021'!P146</f>
        <v>500000</v>
      </c>
      <c r="F17" s="48">
        <f>'POA 2021'!Q146</f>
        <v>0</v>
      </c>
      <c r="G17" s="48">
        <f>'POA 2021'!R146</f>
        <v>0</v>
      </c>
      <c r="H17" s="48">
        <f>'POA 2021'!S146</f>
        <v>0</v>
      </c>
      <c r="I17" s="48">
        <f>'POA 2021'!T146</f>
        <v>500000</v>
      </c>
      <c r="J17" s="48">
        <f>'POA 2021'!U146</f>
        <v>0</v>
      </c>
      <c r="K17" s="48">
        <f>'POA 2021'!V146</f>
        <v>0</v>
      </c>
      <c r="L17" s="48">
        <f>'POA 2021'!W146</f>
        <v>0</v>
      </c>
      <c r="M17" s="123"/>
      <c r="N17" s="36"/>
    </row>
    <row r="18" spans="3:16" ht="18">
      <c r="C18" s="57" t="str">
        <f>'POA 2021'!B147</f>
        <v>1.11 INFRAESTRUCTURA VIAL COMPLEMENTARIA (PUENTES)</v>
      </c>
      <c r="D18" s="55">
        <f>'POA 2021'!B149</f>
        <v>2</v>
      </c>
      <c r="E18" s="58">
        <f>'POA 2021'!P150</f>
        <v>240000</v>
      </c>
      <c r="F18" s="58">
        <f>'POA 2021'!Q150</f>
        <v>0</v>
      </c>
      <c r="G18" s="58">
        <f>'POA 2021'!R150</f>
        <v>0</v>
      </c>
      <c r="H18" s="58">
        <f>'POA 2021'!S150</f>
        <v>0</v>
      </c>
      <c r="I18" s="58">
        <f>'POA 2021'!T150</f>
        <v>240000</v>
      </c>
      <c r="J18" s="58">
        <f>'POA 2021'!U150</f>
        <v>0</v>
      </c>
      <c r="K18" s="58">
        <f>'POA 2021'!V150</f>
        <v>0</v>
      </c>
      <c r="L18" s="58">
        <f>'POA 2021'!W150</f>
        <v>0</v>
      </c>
      <c r="M18" s="123"/>
      <c r="N18" s="36"/>
    </row>
    <row r="19" spans="3:16" ht="18">
      <c r="C19" s="57" t="str">
        <f>'POA 2021'!B151</f>
        <v>1.13. GASTOS INDIRECTOS</v>
      </c>
      <c r="D19" s="55">
        <f>'POA 2021'!B152</f>
        <v>1</v>
      </c>
      <c r="E19" s="58">
        <f>'POA 2021'!P152</f>
        <v>3201588.21</v>
      </c>
      <c r="F19" s="58">
        <f>'POA 2021'!Q152</f>
        <v>0</v>
      </c>
      <c r="G19" s="58">
        <f>'POA 2021'!R152</f>
        <v>0</v>
      </c>
      <c r="H19" s="58">
        <f>'POA 2021'!S152</f>
        <v>0</v>
      </c>
      <c r="I19" s="58">
        <f>'POA 2021'!T152</f>
        <v>3201588.21</v>
      </c>
      <c r="J19" s="58">
        <f>'POA 2021'!U152</f>
        <v>0</v>
      </c>
      <c r="K19" s="58">
        <f>'POA 2021'!V152</f>
        <v>0</v>
      </c>
      <c r="L19" s="58">
        <f>'POA 2021'!W152</f>
        <v>0</v>
      </c>
      <c r="M19" s="59" t="s">
        <v>223</v>
      </c>
      <c r="N19" s="36"/>
    </row>
    <row r="20" spans="3:16" ht="18">
      <c r="C20" s="57" t="str">
        <f>'POA 2021'!B154</f>
        <v>1.14. PROGRAMA DE DESARROLLO INSTITUCIONAL</v>
      </c>
      <c r="D20" s="55">
        <f>'POA 2021'!B155</f>
        <v>1</v>
      </c>
      <c r="E20" s="58">
        <f>'POA 2021'!P156</f>
        <v>2134392.14</v>
      </c>
      <c r="F20" s="58">
        <f>'POA 2021'!Q156</f>
        <v>0</v>
      </c>
      <c r="G20" s="58">
        <f>'POA 2021'!R156</f>
        <v>0</v>
      </c>
      <c r="H20" s="58">
        <f>'POA 2021'!S156</f>
        <v>0</v>
      </c>
      <c r="I20" s="58">
        <f>'POA 2021'!T156</f>
        <v>2134392.14</v>
      </c>
      <c r="J20" s="58">
        <f>'POA 2021'!U156</f>
        <v>0</v>
      </c>
      <c r="K20" s="58">
        <f>'POA 2021'!V156</f>
        <v>0</v>
      </c>
      <c r="L20" s="58">
        <f>'POA 2021'!W156</f>
        <v>0</v>
      </c>
      <c r="M20" s="59" t="s">
        <v>224</v>
      </c>
      <c r="N20" s="36"/>
    </row>
    <row r="21" spans="3:16" ht="38.25">
      <c r="C21" s="57" t="str">
        <f>'POA 2021'!B159</f>
        <v>2. FONDO DE APORTACIONES ESTATALES PARA LA INFRAESTRUCTURA DE LOS SERVICIOS PÚBLICOS MUNICIPALES 2021</v>
      </c>
      <c r="D21" s="142">
        <f>'POA 2021'!B160</f>
        <v>1</v>
      </c>
      <c r="E21" s="58">
        <f>'POA 2021'!P161</f>
        <v>19074743</v>
      </c>
      <c r="F21" s="58">
        <f>'POA 2021'!Q161</f>
        <v>0</v>
      </c>
      <c r="G21" s="58">
        <f>'POA 2021'!R161</f>
        <v>19074743</v>
      </c>
      <c r="H21" s="58">
        <f>'POA 2021'!S161</f>
        <v>0</v>
      </c>
      <c r="I21" s="58">
        <f>'POA 2021'!T161</f>
        <v>0</v>
      </c>
      <c r="J21" s="58">
        <f>'POA 2021'!U161</f>
        <v>0</v>
      </c>
      <c r="K21" s="58">
        <f>'POA 2021'!V161</f>
        <v>0</v>
      </c>
      <c r="L21" s="58">
        <f>'POA 2021'!W161</f>
        <v>0</v>
      </c>
      <c r="M21" s="59"/>
      <c r="N21" s="141"/>
    </row>
    <row r="22" spans="3:16" ht="18.75" thickBot="1">
      <c r="C22" s="52" t="s">
        <v>182</v>
      </c>
      <c r="D22" s="53">
        <f>SUM(D7:D21)</f>
        <v>120</v>
      </c>
      <c r="E22" s="60">
        <f>SUM(E7:E21)</f>
        <v>125794350</v>
      </c>
      <c r="F22" s="60">
        <f t="shared" ref="F22:H22" si="0">SUM(F7:F21)</f>
        <v>0</v>
      </c>
      <c r="G22" s="60">
        <f>SUM(G7:G21)</f>
        <v>19074743</v>
      </c>
      <c r="H22" s="60">
        <f t="shared" si="0"/>
        <v>0</v>
      </c>
      <c r="I22" s="60">
        <f>SUM(I7:I21)</f>
        <v>106719607</v>
      </c>
      <c r="J22" s="60">
        <f t="shared" ref="J22:L22" si="1">SUM(J7:J21)</f>
        <v>0</v>
      </c>
      <c r="K22" s="60">
        <f>SUM(K7:K21)</f>
        <v>0</v>
      </c>
      <c r="L22" s="60">
        <f t="shared" si="1"/>
        <v>0</v>
      </c>
      <c r="M22" s="155"/>
      <c r="N22" s="36"/>
      <c r="P22" s="61"/>
    </row>
    <row r="23" spans="3:16" ht="6.75" customHeight="1">
      <c r="E23" s="63"/>
      <c r="F23" s="63"/>
      <c r="G23" s="63"/>
      <c r="H23" s="63"/>
      <c r="I23" s="64"/>
      <c r="J23" s="64"/>
      <c r="K23" s="64"/>
      <c r="L23" s="64"/>
      <c r="M23" s="61"/>
      <c r="N23" s="65"/>
    </row>
    <row r="24" spans="3:16" ht="20.25" customHeight="1">
      <c r="C24" s="150"/>
      <c r="D24" s="69"/>
      <c r="E24" s="149"/>
      <c r="F24" s="62"/>
      <c r="G24" s="62"/>
      <c r="H24" s="62"/>
      <c r="I24" s="62"/>
      <c r="J24" s="67"/>
      <c r="K24" s="66"/>
      <c r="L24" s="62"/>
      <c r="M24" s="68"/>
    </row>
    <row r="25" spans="3:16" ht="14.25" customHeight="1">
      <c r="C25" s="8"/>
      <c r="E25" s="154"/>
      <c r="F25" s="62"/>
      <c r="G25" s="62"/>
      <c r="H25" s="143"/>
      <c r="I25" s="70"/>
      <c r="J25" s="66"/>
      <c r="K25" s="66"/>
      <c r="L25" s="62"/>
      <c r="M25" s="68"/>
    </row>
    <row r="26" spans="3:16" ht="14.25" customHeight="1">
      <c r="C26" s="8"/>
      <c r="G26" s="62"/>
      <c r="H26" s="62"/>
      <c r="I26" s="66"/>
      <c r="J26" s="66"/>
      <c r="K26" s="62"/>
      <c r="L26" s="62"/>
    </row>
    <row r="27" spans="3:16">
      <c r="G27" s="62"/>
      <c r="H27" s="124"/>
      <c r="I27" s="125"/>
      <c r="J27" s="121"/>
      <c r="K27" s="62"/>
      <c r="L27" s="62"/>
    </row>
    <row r="28" spans="3:16">
      <c r="E28" s="71"/>
      <c r="F28" s="72"/>
      <c r="G28" s="73"/>
      <c r="H28" s="124"/>
      <c r="I28" s="125"/>
      <c r="J28" s="126"/>
    </row>
    <row r="29" spans="3:16">
      <c r="E29" s="71"/>
      <c r="F29" s="72"/>
      <c r="G29" s="73"/>
      <c r="H29" s="74"/>
      <c r="I29" s="75"/>
    </row>
    <row r="30" spans="3:16">
      <c r="E30" s="139"/>
      <c r="H30" s="71"/>
      <c r="I30" s="70"/>
    </row>
    <row r="31" spans="3:16">
      <c r="E31" s="140"/>
      <c r="I31" s="76"/>
      <c r="J31" s="77"/>
    </row>
  </sheetData>
  <mergeCells count="4">
    <mergeCell ref="C1:M1"/>
    <mergeCell ref="C2:M2"/>
    <mergeCell ref="C3:M3"/>
    <mergeCell ref="C4:M4"/>
  </mergeCells>
  <printOptions horizontalCentered="1"/>
  <pageMargins left="0.39370078740157483" right="0.39370078740157483" top="0.74803149606299213" bottom="0.74803149606299213" header="0.31496062992125984" footer="0.31496062992125984"/>
  <pageSetup paperSize="11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F74B-C3F5-4D4E-A37B-A33ACB286CDE}">
  <sheetPr>
    <tabColor rgb="FF66FF66"/>
  </sheetPr>
  <dimension ref="A1:Y163"/>
  <sheetViews>
    <sheetView tabSelected="1" view="pageBreakPreview" topLeftCell="A58" zoomScale="60" zoomScaleNormal="70" workbookViewId="0">
      <selection activeCell="L64" sqref="L64"/>
    </sheetView>
  </sheetViews>
  <sheetFormatPr baseColWidth="10" defaultColWidth="11" defaultRowHeight="15.75"/>
  <cols>
    <col min="1" max="1" width="6.125" style="131" customWidth="1"/>
    <col min="2" max="2" width="9.125" style="2" customWidth="1"/>
    <col min="3" max="3" width="11.125" style="2" customWidth="1"/>
    <col min="4" max="4" width="17.75" style="2" customWidth="1"/>
    <col min="5" max="5" width="9.125" style="138" customWidth="1"/>
    <col min="6" max="6" width="17.875" style="2" customWidth="1"/>
    <col min="7" max="7" width="29.5" style="2" customWidth="1"/>
    <col min="8" max="8" width="16.375" style="2" customWidth="1"/>
    <col min="9" max="9" width="10" style="2" customWidth="1"/>
    <col min="10" max="10" width="27.875" style="2" customWidth="1"/>
    <col min="11" max="11" width="20.75" style="2" customWidth="1"/>
    <col min="12" max="12" width="16.375" style="2" customWidth="1"/>
    <col min="13" max="13" width="9.625" style="11" customWidth="1"/>
    <col min="14" max="14" width="14.125" style="2" customWidth="1"/>
    <col min="15" max="15" width="12" style="2" customWidth="1"/>
    <col min="16" max="16" width="21.625" style="2" customWidth="1"/>
    <col min="17" max="17" width="18.375" style="2" customWidth="1"/>
    <col min="18" max="18" width="18.625" style="2" customWidth="1"/>
    <col min="19" max="19" width="15.25" style="2" customWidth="1"/>
    <col min="20" max="20" width="19.125" style="2" customWidth="1"/>
    <col min="21" max="21" width="17.125" style="2" customWidth="1"/>
    <col min="22" max="22" width="14.5" style="2" customWidth="1"/>
    <col min="23" max="23" width="12.375" style="2" customWidth="1"/>
    <col min="24" max="24" width="2.625" style="2" customWidth="1"/>
    <col min="25" max="25" width="15.125" style="2" bestFit="1" customWidth="1"/>
    <col min="26" max="16384" width="11" style="2"/>
  </cols>
  <sheetData>
    <row r="1" spans="1:23" s="1" customFormat="1" ht="30">
      <c r="A1" s="127"/>
      <c r="B1" s="4"/>
      <c r="C1" s="169" t="s">
        <v>36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27.75">
      <c r="A2" s="127"/>
      <c r="B2" s="4"/>
      <c r="C2" s="170" t="s">
        <v>170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s="1" customFormat="1" ht="12" customHeight="1">
      <c r="A3" s="127"/>
      <c r="B3" s="80"/>
      <c r="C3" s="81"/>
      <c r="D3" s="5"/>
      <c r="E3" s="132"/>
      <c r="F3" s="5" t="s">
        <v>150</v>
      </c>
      <c r="G3" s="5" t="s">
        <v>150</v>
      </c>
      <c r="H3" s="81"/>
      <c r="I3" s="81"/>
      <c r="J3" s="81"/>
      <c r="K3" s="81"/>
      <c r="L3" s="81"/>
      <c r="M3" s="82"/>
      <c r="N3" s="81"/>
      <c r="O3" s="81"/>
      <c r="P3" s="6"/>
      <c r="Q3" s="6"/>
      <c r="R3" s="6"/>
      <c r="S3" s="6"/>
      <c r="T3" s="6"/>
      <c r="U3" s="6"/>
      <c r="V3" s="6"/>
      <c r="W3" s="6"/>
    </row>
    <row r="4" spans="1:23" s="1" customFormat="1" ht="30" customHeight="1">
      <c r="A4" s="127"/>
      <c r="B4" s="4"/>
      <c r="C4" s="171" t="s">
        <v>218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s="1" customFormat="1" ht="20.25">
      <c r="A5" s="127"/>
      <c r="B5" s="83"/>
      <c r="C5" s="84"/>
      <c r="D5" s="85"/>
      <c r="E5" s="133"/>
      <c r="F5" s="85"/>
      <c r="G5" s="85"/>
      <c r="H5" s="85"/>
      <c r="I5" s="85"/>
      <c r="J5" s="85"/>
      <c r="K5" s="85"/>
      <c r="L5" s="85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s="7" customFormat="1" ht="35.25" customHeight="1">
      <c r="A6" s="172"/>
      <c r="B6" s="166" t="s">
        <v>183</v>
      </c>
      <c r="C6" s="166" t="s">
        <v>23</v>
      </c>
      <c r="D6" s="166" t="s">
        <v>137</v>
      </c>
      <c r="E6" s="173" t="s">
        <v>130</v>
      </c>
      <c r="F6" s="166" t="s">
        <v>37</v>
      </c>
      <c r="G6" s="166" t="s">
        <v>24</v>
      </c>
      <c r="H6" s="166" t="s">
        <v>25</v>
      </c>
      <c r="I6" s="166" t="s">
        <v>133</v>
      </c>
      <c r="J6" s="166" t="s">
        <v>26</v>
      </c>
      <c r="K6" s="166" t="s">
        <v>27</v>
      </c>
      <c r="L6" s="166" t="s">
        <v>184</v>
      </c>
      <c r="M6" s="166" t="s">
        <v>28</v>
      </c>
      <c r="N6" s="166"/>
      <c r="O6" s="166"/>
      <c r="P6" s="167" t="s">
        <v>35</v>
      </c>
      <c r="Q6" s="167"/>
      <c r="R6" s="167"/>
      <c r="S6" s="167"/>
      <c r="T6" s="167"/>
      <c r="U6" s="167"/>
      <c r="V6" s="167"/>
      <c r="W6" s="167"/>
    </row>
    <row r="7" spans="1:23" s="7" customFormat="1" ht="22.5" customHeight="1">
      <c r="A7" s="172"/>
      <c r="B7" s="166"/>
      <c r="C7" s="166"/>
      <c r="D7" s="166"/>
      <c r="E7" s="173"/>
      <c r="F7" s="166"/>
      <c r="G7" s="166"/>
      <c r="H7" s="166"/>
      <c r="I7" s="166"/>
      <c r="J7" s="166"/>
      <c r="K7" s="166"/>
      <c r="L7" s="166"/>
      <c r="M7" s="168" t="s">
        <v>16</v>
      </c>
      <c r="N7" s="166" t="s">
        <v>15</v>
      </c>
      <c r="O7" s="166" t="s">
        <v>135</v>
      </c>
      <c r="P7" s="167" t="s">
        <v>29</v>
      </c>
      <c r="Q7" s="167" t="s">
        <v>30</v>
      </c>
      <c r="R7" s="167" t="s">
        <v>34</v>
      </c>
      <c r="S7" s="167"/>
      <c r="T7" s="167" t="s">
        <v>32</v>
      </c>
      <c r="U7" s="167"/>
      <c r="V7" s="167" t="s">
        <v>52</v>
      </c>
      <c r="W7" s="167" t="s">
        <v>154</v>
      </c>
    </row>
    <row r="8" spans="1:23" s="7" customFormat="1" ht="45.75" customHeight="1">
      <c r="A8" s="172"/>
      <c r="B8" s="166"/>
      <c r="C8" s="166"/>
      <c r="D8" s="166"/>
      <c r="E8" s="173"/>
      <c r="F8" s="166"/>
      <c r="G8" s="166"/>
      <c r="H8" s="166"/>
      <c r="I8" s="166"/>
      <c r="J8" s="166"/>
      <c r="K8" s="166"/>
      <c r="L8" s="166"/>
      <c r="M8" s="168"/>
      <c r="N8" s="166"/>
      <c r="O8" s="166"/>
      <c r="P8" s="167"/>
      <c r="Q8" s="167"/>
      <c r="R8" s="87" t="s">
        <v>31</v>
      </c>
      <c r="S8" s="87" t="s">
        <v>32</v>
      </c>
      <c r="T8" s="87" t="s">
        <v>33</v>
      </c>
      <c r="U8" s="87" t="s">
        <v>153</v>
      </c>
      <c r="V8" s="167"/>
      <c r="W8" s="167"/>
    </row>
    <row r="9" spans="1:23" s="7" customFormat="1" ht="28.5" customHeight="1">
      <c r="A9" s="128"/>
      <c r="B9" s="88" t="s">
        <v>134</v>
      </c>
      <c r="C9" s="89"/>
      <c r="D9" s="89"/>
      <c r="E9" s="134"/>
      <c r="F9" s="89"/>
      <c r="G9" s="89"/>
      <c r="H9" s="89"/>
      <c r="I9" s="89"/>
      <c r="J9" s="89"/>
      <c r="K9" s="89"/>
      <c r="L9" s="89"/>
      <c r="M9" s="90"/>
      <c r="N9" s="89"/>
      <c r="O9" s="89"/>
      <c r="P9" s="91"/>
      <c r="Q9" s="91"/>
      <c r="R9" s="91"/>
      <c r="S9" s="91"/>
      <c r="T9" s="91"/>
      <c r="U9" s="91"/>
      <c r="V9" s="91"/>
      <c r="W9" s="92"/>
    </row>
    <row r="10" spans="1:23" s="146" customFormat="1" ht="80.099999999999994" customHeight="1">
      <c r="A10" s="129"/>
      <c r="B10" s="145">
        <v>1</v>
      </c>
      <c r="C10" s="10" t="s">
        <v>217</v>
      </c>
      <c r="D10" s="15" t="s">
        <v>5</v>
      </c>
      <c r="E10" s="99" t="s">
        <v>76</v>
      </c>
      <c r="F10" s="15" t="s">
        <v>5</v>
      </c>
      <c r="G10" s="15" t="s">
        <v>5</v>
      </c>
      <c r="H10" s="18" t="s">
        <v>49</v>
      </c>
      <c r="I10" s="19" t="s">
        <v>41</v>
      </c>
      <c r="J10" s="15" t="s">
        <v>240</v>
      </c>
      <c r="K10" s="10" t="s">
        <v>40</v>
      </c>
      <c r="L10" s="10" t="s">
        <v>185</v>
      </c>
      <c r="M10" s="12">
        <v>1</v>
      </c>
      <c r="N10" s="10" t="s">
        <v>21</v>
      </c>
      <c r="O10" s="10">
        <v>45</v>
      </c>
      <c r="P10" s="13">
        <f t="shared" ref="P10:P12" si="0">SUM(Q10:W10)</f>
        <v>260000</v>
      </c>
      <c r="Q10" s="14">
        <v>0</v>
      </c>
      <c r="R10" s="14">
        <v>0</v>
      </c>
      <c r="S10" s="14">
        <v>0</v>
      </c>
      <c r="T10" s="14">
        <v>260000</v>
      </c>
      <c r="U10" s="14">
        <v>0</v>
      </c>
      <c r="V10" s="14">
        <v>0</v>
      </c>
      <c r="W10" s="14">
        <v>0</v>
      </c>
    </row>
    <row r="11" spans="1:23" s="146" customFormat="1" ht="80.099999999999994" customHeight="1">
      <c r="A11" s="129"/>
      <c r="B11" s="145">
        <v>2</v>
      </c>
      <c r="C11" s="10" t="s">
        <v>387</v>
      </c>
      <c r="D11" s="15" t="s">
        <v>5</v>
      </c>
      <c r="E11" s="99" t="s">
        <v>76</v>
      </c>
      <c r="F11" s="15" t="s">
        <v>5</v>
      </c>
      <c r="G11" s="15" t="s">
        <v>5</v>
      </c>
      <c r="H11" s="18" t="s">
        <v>49</v>
      </c>
      <c r="I11" s="19" t="s">
        <v>41</v>
      </c>
      <c r="J11" s="15" t="s">
        <v>240</v>
      </c>
      <c r="K11" s="10" t="s">
        <v>40</v>
      </c>
      <c r="L11" s="10" t="s">
        <v>185</v>
      </c>
      <c r="M11" s="12">
        <v>1</v>
      </c>
      <c r="N11" s="10" t="s">
        <v>21</v>
      </c>
      <c r="O11" s="10">
        <v>60</v>
      </c>
      <c r="P11" s="13">
        <f t="shared" ref="P11" si="1">SUM(Q11:W11)</f>
        <v>260000</v>
      </c>
      <c r="Q11" s="14">
        <v>0</v>
      </c>
      <c r="R11" s="14">
        <v>0</v>
      </c>
      <c r="S11" s="14">
        <v>0</v>
      </c>
      <c r="T11" s="14">
        <v>260000</v>
      </c>
      <c r="U11" s="14">
        <v>0</v>
      </c>
      <c r="V11" s="14">
        <v>0</v>
      </c>
      <c r="W11" s="14">
        <v>0</v>
      </c>
    </row>
    <row r="12" spans="1:23" s="146" customFormat="1" ht="80.099999999999994" customHeight="1">
      <c r="A12" s="129"/>
      <c r="B12" s="145">
        <v>3</v>
      </c>
      <c r="C12" s="10" t="s">
        <v>388</v>
      </c>
      <c r="D12" s="15" t="s">
        <v>241</v>
      </c>
      <c r="E12" s="99" t="s">
        <v>82</v>
      </c>
      <c r="F12" s="15" t="s">
        <v>114</v>
      </c>
      <c r="G12" s="15" t="s">
        <v>239</v>
      </c>
      <c r="H12" s="18" t="s">
        <v>38</v>
      </c>
      <c r="I12" s="19" t="s">
        <v>41</v>
      </c>
      <c r="J12" s="15" t="s">
        <v>240</v>
      </c>
      <c r="K12" s="10" t="s">
        <v>40</v>
      </c>
      <c r="L12" s="10" t="s">
        <v>185</v>
      </c>
      <c r="M12" s="12">
        <v>1</v>
      </c>
      <c r="N12" s="10" t="s">
        <v>296</v>
      </c>
      <c r="O12" s="10">
        <v>60</v>
      </c>
      <c r="P12" s="13">
        <f t="shared" si="0"/>
        <v>260000</v>
      </c>
      <c r="Q12" s="14">
        <v>0</v>
      </c>
      <c r="R12" s="14">
        <v>0</v>
      </c>
      <c r="S12" s="14">
        <v>0</v>
      </c>
      <c r="T12" s="14">
        <v>260000</v>
      </c>
      <c r="U12" s="14">
        <v>0</v>
      </c>
      <c r="V12" s="14">
        <v>0</v>
      </c>
      <c r="W12" s="14">
        <v>0</v>
      </c>
    </row>
    <row r="13" spans="1:23" s="146" customFormat="1" ht="80.099999999999994" customHeight="1">
      <c r="A13" s="129"/>
      <c r="B13" s="145">
        <v>4</v>
      </c>
      <c r="C13" s="10" t="s">
        <v>389</v>
      </c>
      <c r="D13" s="15" t="s">
        <v>245</v>
      </c>
      <c r="E13" s="99" t="s">
        <v>67</v>
      </c>
      <c r="F13" s="15" t="s">
        <v>102</v>
      </c>
      <c r="G13" s="15" t="s">
        <v>244</v>
      </c>
      <c r="H13" s="18" t="s">
        <v>38</v>
      </c>
      <c r="I13" s="19" t="s">
        <v>41</v>
      </c>
      <c r="J13" s="15" t="s">
        <v>240</v>
      </c>
      <c r="K13" s="10" t="s">
        <v>40</v>
      </c>
      <c r="L13" s="10" t="s">
        <v>185</v>
      </c>
      <c r="M13" s="12">
        <v>1</v>
      </c>
      <c r="N13" s="10" t="s">
        <v>296</v>
      </c>
      <c r="O13" s="10">
        <v>55</v>
      </c>
      <c r="P13" s="13">
        <f t="shared" ref="P13" si="2">SUM(Q13:W13)</f>
        <v>260000</v>
      </c>
      <c r="Q13" s="14">
        <v>0</v>
      </c>
      <c r="R13" s="14">
        <v>0</v>
      </c>
      <c r="S13" s="14">
        <v>0</v>
      </c>
      <c r="T13" s="14">
        <v>260000</v>
      </c>
      <c r="U13" s="14">
        <v>0</v>
      </c>
      <c r="V13" s="14">
        <v>0</v>
      </c>
      <c r="W13" s="14">
        <v>0</v>
      </c>
    </row>
    <row r="14" spans="1:23" s="146" customFormat="1" ht="80.099999999999994" customHeight="1">
      <c r="A14" s="129"/>
      <c r="B14" s="145">
        <v>5</v>
      </c>
      <c r="C14" s="10" t="s">
        <v>390</v>
      </c>
      <c r="D14" s="15" t="s">
        <v>245</v>
      </c>
      <c r="E14" s="99" t="s">
        <v>97</v>
      </c>
      <c r="F14" s="15" t="s">
        <v>127</v>
      </c>
      <c r="G14" s="15" t="s">
        <v>247</v>
      </c>
      <c r="H14" s="18" t="s">
        <v>38</v>
      </c>
      <c r="I14" s="19" t="s">
        <v>41</v>
      </c>
      <c r="J14" s="15" t="s">
        <v>240</v>
      </c>
      <c r="K14" s="10" t="s">
        <v>40</v>
      </c>
      <c r="L14" s="10" t="s">
        <v>185</v>
      </c>
      <c r="M14" s="12">
        <v>1</v>
      </c>
      <c r="N14" s="10" t="s">
        <v>296</v>
      </c>
      <c r="O14" s="10">
        <v>55</v>
      </c>
      <c r="P14" s="13">
        <f t="shared" ref="P14" si="3">SUM(Q14:W14)</f>
        <v>260000</v>
      </c>
      <c r="Q14" s="14">
        <v>0</v>
      </c>
      <c r="R14" s="14">
        <v>0</v>
      </c>
      <c r="S14" s="14">
        <v>0</v>
      </c>
      <c r="T14" s="14">
        <v>260000</v>
      </c>
      <c r="U14" s="14">
        <v>0</v>
      </c>
      <c r="V14" s="14">
        <v>0</v>
      </c>
      <c r="W14" s="14">
        <v>0</v>
      </c>
    </row>
    <row r="15" spans="1:23" s="146" customFormat="1" ht="80.099999999999994" customHeight="1">
      <c r="A15" s="129"/>
      <c r="B15" s="145">
        <v>6</v>
      </c>
      <c r="C15" s="10" t="s">
        <v>391</v>
      </c>
      <c r="D15" s="15" t="s">
        <v>259</v>
      </c>
      <c r="E15" s="99" t="s">
        <v>84</v>
      </c>
      <c r="F15" s="15" t="s">
        <v>115</v>
      </c>
      <c r="G15" s="15" t="s">
        <v>260</v>
      </c>
      <c r="H15" s="18" t="s">
        <v>38</v>
      </c>
      <c r="I15" s="19" t="s">
        <v>41</v>
      </c>
      <c r="J15" s="15" t="s">
        <v>240</v>
      </c>
      <c r="K15" s="10" t="s">
        <v>40</v>
      </c>
      <c r="L15" s="10" t="s">
        <v>185</v>
      </c>
      <c r="M15" s="12">
        <v>1</v>
      </c>
      <c r="N15" s="10" t="s">
        <v>296</v>
      </c>
      <c r="O15" s="10">
        <v>70</v>
      </c>
      <c r="P15" s="13">
        <f>SUM(Q15:W15)</f>
        <v>260000</v>
      </c>
      <c r="Q15" s="14">
        <v>0</v>
      </c>
      <c r="R15" s="14">
        <v>0</v>
      </c>
      <c r="S15" s="14">
        <v>0</v>
      </c>
      <c r="T15" s="14">
        <v>260000</v>
      </c>
      <c r="U15" s="14">
        <v>0</v>
      </c>
      <c r="V15" s="14">
        <v>0</v>
      </c>
      <c r="W15" s="14">
        <v>0</v>
      </c>
    </row>
    <row r="16" spans="1:23" s="146" customFormat="1" ht="80.099999999999994" customHeight="1">
      <c r="A16" s="129"/>
      <c r="B16" s="145">
        <v>7</v>
      </c>
      <c r="C16" s="10" t="s">
        <v>392</v>
      </c>
      <c r="D16" s="15" t="s">
        <v>14</v>
      </c>
      <c r="E16" s="99" t="s">
        <v>81</v>
      </c>
      <c r="F16" s="15" t="s">
        <v>113</v>
      </c>
      <c r="G16" s="15" t="s">
        <v>149</v>
      </c>
      <c r="H16" s="18" t="s">
        <v>38</v>
      </c>
      <c r="I16" s="19" t="s">
        <v>41</v>
      </c>
      <c r="J16" s="15" t="s">
        <v>303</v>
      </c>
      <c r="K16" s="10" t="s">
        <v>40</v>
      </c>
      <c r="L16" s="10" t="s">
        <v>185</v>
      </c>
      <c r="M16" s="12" t="s">
        <v>304</v>
      </c>
      <c r="N16" s="10" t="s">
        <v>305</v>
      </c>
      <c r="O16" s="10">
        <v>70</v>
      </c>
      <c r="P16" s="13">
        <f>SUM(Q16:W16)</f>
        <v>650000</v>
      </c>
      <c r="Q16" s="14">
        <v>0</v>
      </c>
      <c r="R16" s="14">
        <v>0</v>
      </c>
      <c r="S16" s="14">
        <v>0</v>
      </c>
      <c r="T16" s="14">
        <v>650000</v>
      </c>
      <c r="U16" s="14">
        <v>0</v>
      </c>
      <c r="V16" s="14">
        <v>0</v>
      </c>
      <c r="W16" s="14">
        <v>0</v>
      </c>
    </row>
    <row r="17" spans="1:23" s="146" customFormat="1" ht="80.099999999999994" customHeight="1">
      <c r="A17" s="129"/>
      <c r="B17" s="145">
        <v>8</v>
      </c>
      <c r="C17" s="10" t="s">
        <v>393</v>
      </c>
      <c r="D17" s="15" t="s">
        <v>265</v>
      </c>
      <c r="E17" s="99" t="s">
        <v>60</v>
      </c>
      <c r="F17" s="15" t="s">
        <v>12</v>
      </c>
      <c r="G17" s="15" t="s">
        <v>326</v>
      </c>
      <c r="H17" s="18" t="s">
        <v>50</v>
      </c>
      <c r="I17" s="19" t="s">
        <v>41</v>
      </c>
      <c r="J17" s="15" t="s">
        <v>325</v>
      </c>
      <c r="K17" s="10" t="s">
        <v>42</v>
      </c>
      <c r="L17" s="10" t="s">
        <v>51</v>
      </c>
      <c r="M17" s="12">
        <v>100</v>
      </c>
      <c r="N17" s="10" t="s">
        <v>139</v>
      </c>
      <c r="O17" s="10">
        <v>100</v>
      </c>
      <c r="P17" s="13">
        <f>SUM(Q17:W17)</f>
        <v>100000</v>
      </c>
      <c r="Q17" s="14">
        <v>0</v>
      </c>
      <c r="R17" s="14">
        <v>0</v>
      </c>
      <c r="S17" s="14">
        <v>0</v>
      </c>
      <c r="T17" s="14">
        <v>100000</v>
      </c>
      <c r="U17" s="14">
        <v>0</v>
      </c>
      <c r="V17" s="14">
        <v>0</v>
      </c>
      <c r="W17" s="14">
        <v>0</v>
      </c>
    </row>
    <row r="18" spans="1:23" s="146" customFormat="1" ht="80.099999999999994" customHeight="1">
      <c r="A18" s="129"/>
      <c r="B18" s="145">
        <v>9</v>
      </c>
      <c r="C18" s="10" t="s">
        <v>394</v>
      </c>
      <c r="D18" s="15" t="s">
        <v>165</v>
      </c>
      <c r="E18" s="99" t="s">
        <v>83</v>
      </c>
      <c r="F18" s="15" t="s">
        <v>17</v>
      </c>
      <c r="G18" s="15" t="s">
        <v>382</v>
      </c>
      <c r="H18" s="18" t="s">
        <v>49</v>
      </c>
      <c r="I18" s="19" t="s">
        <v>41</v>
      </c>
      <c r="J18" s="15" t="s">
        <v>306</v>
      </c>
      <c r="K18" s="10" t="s">
        <v>40</v>
      </c>
      <c r="L18" s="10" t="s">
        <v>185</v>
      </c>
      <c r="M18" s="12">
        <v>1</v>
      </c>
      <c r="N18" s="10" t="s">
        <v>296</v>
      </c>
      <c r="O18" s="10">
        <v>65</v>
      </c>
      <c r="P18" s="13">
        <f>SUM(Q18:W18)</f>
        <v>260000</v>
      </c>
      <c r="Q18" s="148">
        <v>0</v>
      </c>
      <c r="R18" s="148">
        <v>0</v>
      </c>
      <c r="S18" s="148">
        <v>0</v>
      </c>
      <c r="T18" s="148">
        <v>260000</v>
      </c>
      <c r="U18" s="148">
        <v>0</v>
      </c>
      <c r="V18" s="148">
        <v>0</v>
      </c>
      <c r="W18" s="148">
        <v>0</v>
      </c>
    </row>
    <row r="19" spans="1:23" s="100" customFormat="1" ht="33.75" customHeight="1">
      <c r="A19" s="9"/>
      <c r="B19" s="101"/>
      <c r="E19" s="135"/>
      <c r="F19" s="102"/>
      <c r="G19" s="103"/>
      <c r="H19" s="104"/>
      <c r="I19" s="105"/>
      <c r="M19" s="106"/>
      <c r="O19" s="107" t="s">
        <v>152</v>
      </c>
      <c r="P19" s="108">
        <f>SUM(P10:P18)</f>
        <v>2570000</v>
      </c>
      <c r="Q19" s="108">
        <f>SUM(Q10:Q18)</f>
        <v>0</v>
      </c>
      <c r="R19" s="108">
        <f>SUM(R10:R18)</f>
        <v>0</v>
      </c>
      <c r="S19" s="108">
        <f>SUM(S10:S18)</f>
        <v>0</v>
      </c>
      <c r="T19" s="108">
        <f>SUM(T10:T18)</f>
        <v>2570000</v>
      </c>
      <c r="U19" s="108">
        <f>SUM(U10:U17)</f>
        <v>0</v>
      </c>
      <c r="V19" s="108">
        <f>SUM(V10:V17)</f>
        <v>0</v>
      </c>
      <c r="W19" s="108">
        <f>SUM(W10:W17)</f>
        <v>0</v>
      </c>
    </row>
    <row r="20" spans="1:23" s="7" customFormat="1" ht="28.5" customHeight="1">
      <c r="A20" s="128"/>
      <c r="B20" s="88" t="s">
        <v>186</v>
      </c>
      <c r="C20" s="89"/>
      <c r="D20" s="89"/>
      <c r="E20" s="134"/>
      <c r="F20" s="89"/>
      <c r="G20" s="89"/>
      <c r="H20" s="89"/>
      <c r="I20" s="89"/>
      <c r="J20" s="89"/>
      <c r="K20" s="89"/>
      <c r="L20" s="89"/>
      <c r="M20" s="90"/>
      <c r="N20" s="89"/>
      <c r="O20" s="89"/>
      <c r="P20" s="91"/>
      <c r="Q20" s="91"/>
      <c r="R20" s="91"/>
      <c r="S20" s="91"/>
      <c r="T20" s="91"/>
      <c r="U20" s="91"/>
      <c r="V20" s="91"/>
      <c r="W20" s="92"/>
    </row>
    <row r="21" spans="1:23" s="146" customFormat="1" ht="80.099999999999994" customHeight="1">
      <c r="A21" s="129"/>
      <c r="B21" s="145">
        <v>1</v>
      </c>
      <c r="C21" s="10" t="s">
        <v>395</v>
      </c>
      <c r="D21" s="15" t="s">
        <v>0</v>
      </c>
      <c r="E21" s="99" t="s">
        <v>60</v>
      </c>
      <c r="F21" s="15" t="s">
        <v>12</v>
      </c>
      <c r="G21" s="15" t="s">
        <v>318</v>
      </c>
      <c r="H21" s="18" t="s">
        <v>50</v>
      </c>
      <c r="I21" s="19" t="s">
        <v>41</v>
      </c>
      <c r="J21" s="15" t="s">
        <v>317</v>
      </c>
      <c r="K21" s="10" t="s">
        <v>42</v>
      </c>
      <c r="L21" s="10" t="s">
        <v>51</v>
      </c>
      <c r="M21" s="12">
        <v>1</v>
      </c>
      <c r="N21" s="10" t="s">
        <v>46</v>
      </c>
      <c r="O21" s="10">
        <v>300</v>
      </c>
      <c r="P21" s="13">
        <f t="shared" ref="P21:P28" si="4">SUM(Q21:W21)</f>
        <v>500000</v>
      </c>
      <c r="Q21" s="14">
        <v>0</v>
      </c>
      <c r="R21" s="14">
        <v>0</v>
      </c>
      <c r="S21" s="14"/>
      <c r="T21" s="14">
        <v>500000</v>
      </c>
      <c r="U21" s="14">
        <v>0</v>
      </c>
      <c r="V21" s="14">
        <v>0</v>
      </c>
      <c r="W21" s="14">
        <v>0</v>
      </c>
    </row>
    <row r="22" spans="1:23" s="146" customFormat="1" ht="80.099999999999994" customHeight="1">
      <c r="A22" s="129"/>
      <c r="B22" s="145">
        <v>2</v>
      </c>
      <c r="C22" s="10" t="s">
        <v>396</v>
      </c>
      <c r="D22" s="15" t="s">
        <v>10</v>
      </c>
      <c r="E22" s="99" t="s">
        <v>68</v>
      </c>
      <c r="F22" s="15" t="s">
        <v>103</v>
      </c>
      <c r="G22" s="15" t="s">
        <v>228</v>
      </c>
      <c r="H22" s="18" t="s">
        <v>49</v>
      </c>
      <c r="I22" s="19" t="s">
        <v>41</v>
      </c>
      <c r="J22" s="15" t="s">
        <v>43</v>
      </c>
      <c r="K22" s="10" t="s">
        <v>40</v>
      </c>
      <c r="L22" s="10" t="s">
        <v>185</v>
      </c>
      <c r="M22" s="12">
        <v>415</v>
      </c>
      <c r="N22" s="10" t="s">
        <v>139</v>
      </c>
      <c r="O22" s="10">
        <v>350</v>
      </c>
      <c r="P22" s="13">
        <f t="shared" si="4"/>
        <v>950000</v>
      </c>
      <c r="Q22" s="14">
        <v>0</v>
      </c>
      <c r="R22" s="14">
        <v>0</v>
      </c>
      <c r="S22" s="14">
        <v>0</v>
      </c>
      <c r="T22" s="14">
        <v>950000</v>
      </c>
      <c r="U22" s="14">
        <v>0</v>
      </c>
      <c r="V22" s="14">
        <v>0</v>
      </c>
      <c r="W22" s="14">
        <v>0</v>
      </c>
    </row>
    <row r="23" spans="1:23" s="146" customFormat="1" ht="80.099999999999994" customHeight="1">
      <c r="A23" s="147"/>
      <c r="B23" s="145">
        <v>3</v>
      </c>
      <c r="C23" s="10" t="s">
        <v>397</v>
      </c>
      <c r="D23" s="15" t="s">
        <v>10</v>
      </c>
      <c r="E23" s="99" t="s">
        <v>60</v>
      </c>
      <c r="F23" s="15" t="s">
        <v>12</v>
      </c>
      <c r="G23" s="15" t="s">
        <v>157</v>
      </c>
      <c r="H23" s="18" t="s">
        <v>50</v>
      </c>
      <c r="I23" s="19" t="s">
        <v>41</v>
      </c>
      <c r="J23" s="15" t="s">
        <v>310</v>
      </c>
      <c r="K23" s="10" t="s">
        <v>40</v>
      </c>
      <c r="L23" s="10" t="s">
        <v>185</v>
      </c>
      <c r="M23" s="12">
        <v>300</v>
      </c>
      <c r="N23" s="10" t="s">
        <v>139</v>
      </c>
      <c r="O23" s="10">
        <v>250</v>
      </c>
      <c r="P23" s="13">
        <f t="shared" si="4"/>
        <v>900000</v>
      </c>
      <c r="Q23" s="14"/>
      <c r="R23" s="14"/>
      <c r="S23" s="14"/>
      <c r="T23" s="14">
        <v>900000</v>
      </c>
      <c r="U23" s="14"/>
      <c r="V23" s="14"/>
      <c r="W23" s="14"/>
    </row>
    <row r="24" spans="1:23" s="146" customFormat="1" ht="80.099999999999994" customHeight="1">
      <c r="A24" s="129"/>
      <c r="B24" s="145">
        <v>4</v>
      </c>
      <c r="C24" s="10" t="s">
        <v>398</v>
      </c>
      <c r="D24" s="15" t="s">
        <v>10</v>
      </c>
      <c r="E24" s="99" t="s">
        <v>60</v>
      </c>
      <c r="F24" s="15" t="s">
        <v>12</v>
      </c>
      <c r="G24" s="15" t="s">
        <v>373</v>
      </c>
      <c r="H24" s="18" t="s">
        <v>50</v>
      </c>
      <c r="I24" s="19" t="s">
        <v>41</v>
      </c>
      <c r="J24" s="15" t="s">
        <v>374</v>
      </c>
      <c r="K24" s="10" t="s">
        <v>40</v>
      </c>
      <c r="L24" s="10" t="s">
        <v>185</v>
      </c>
      <c r="M24" s="12">
        <v>460</v>
      </c>
      <c r="N24" s="10" t="s">
        <v>139</v>
      </c>
      <c r="O24" s="10">
        <v>350</v>
      </c>
      <c r="P24" s="13">
        <f t="shared" ref="P24:P26" si="5">SUM(Q24:W24)</f>
        <v>890000</v>
      </c>
      <c r="Q24" s="14">
        <v>0</v>
      </c>
      <c r="R24" s="14">
        <v>0</v>
      </c>
      <c r="S24" s="14">
        <v>0</v>
      </c>
      <c r="T24" s="14">
        <v>890000</v>
      </c>
      <c r="U24" s="14">
        <v>0</v>
      </c>
      <c r="V24" s="14">
        <v>0</v>
      </c>
      <c r="W24" s="14">
        <v>0</v>
      </c>
    </row>
    <row r="25" spans="1:23" s="146" customFormat="1" ht="80.099999999999994" customHeight="1">
      <c r="A25" s="129"/>
      <c r="B25" s="145">
        <v>5</v>
      </c>
      <c r="C25" s="10" t="s">
        <v>399</v>
      </c>
      <c r="D25" s="15" t="s">
        <v>10</v>
      </c>
      <c r="E25" s="99" t="s">
        <v>68</v>
      </c>
      <c r="F25" s="15" t="s">
        <v>103</v>
      </c>
      <c r="G25" s="15" t="s">
        <v>371</v>
      </c>
      <c r="H25" s="18" t="s">
        <v>49</v>
      </c>
      <c r="I25" s="19" t="s">
        <v>41</v>
      </c>
      <c r="J25" s="15" t="s">
        <v>43</v>
      </c>
      <c r="K25" s="10" t="s">
        <v>40</v>
      </c>
      <c r="L25" s="10" t="s">
        <v>185</v>
      </c>
      <c r="M25" s="12">
        <v>260</v>
      </c>
      <c r="N25" s="10" t="s">
        <v>139</v>
      </c>
      <c r="O25" s="10">
        <v>280</v>
      </c>
      <c r="P25" s="13">
        <f t="shared" si="5"/>
        <v>650000</v>
      </c>
      <c r="Q25" s="14">
        <v>0</v>
      </c>
      <c r="R25" s="14">
        <v>0</v>
      </c>
      <c r="S25" s="14">
        <v>0</v>
      </c>
      <c r="T25" s="14">
        <v>650000</v>
      </c>
      <c r="U25" s="14">
        <v>0</v>
      </c>
      <c r="V25" s="14">
        <v>0</v>
      </c>
      <c r="W25" s="14">
        <v>0</v>
      </c>
    </row>
    <row r="26" spans="1:23" s="146" customFormat="1" ht="80.099999999999994" customHeight="1">
      <c r="A26" s="129"/>
      <c r="B26" s="145">
        <v>6</v>
      </c>
      <c r="C26" s="10" t="s">
        <v>400</v>
      </c>
      <c r="D26" s="15" t="s">
        <v>10</v>
      </c>
      <c r="E26" s="99" t="s">
        <v>68</v>
      </c>
      <c r="F26" s="15" t="s">
        <v>103</v>
      </c>
      <c r="G26" s="15" t="s">
        <v>372</v>
      </c>
      <c r="H26" s="18" t="s">
        <v>49</v>
      </c>
      <c r="I26" s="19" t="s">
        <v>41</v>
      </c>
      <c r="J26" s="15" t="s">
        <v>44</v>
      </c>
      <c r="K26" s="10" t="s">
        <v>40</v>
      </c>
      <c r="L26" s="10" t="s">
        <v>185</v>
      </c>
      <c r="M26" s="12">
        <v>1</v>
      </c>
      <c r="N26" s="10" t="s">
        <v>46</v>
      </c>
      <c r="O26" s="10">
        <v>220</v>
      </c>
      <c r="P26" s="13">
        <f t="shared" si="5"/>
        <v>260000</v>
      </c>
      <c r="Q26" s="14">
        <v>0</v>
      </c>
      <c r="R26" s="14">
        <v>0</v>
      </c>
      <c r="S26" s="14">
        <v>0</v>
      </c>
      <c r="T26" s="14">
        <v>260000</v>
      </c>
      <c r="U26" s="14">
        <v>0</v>
      </c>
      <c r="V26" s="14">
        <v>0</v>
      </c>
      <c r="W26" s="14">
        <v>0</v>
      </c>
    </row>
    <row r="27" spans="1:23" s="146" customFormat="1" ht="80.099999999999994" customHeight="1">
      <c r="A27" s="129"/>
      <c r="B27" s="145">
        <v>7</v>
      </c>
      <c r="C27" s="10" t="s">
        <v>401</v>
      </c>
      <c r="D27" s="15" t="s">
        <v>12</v>
      </c>
      <c r="E27" s="99" t="s">
        <v>60</v>
      </c>
      <c r="F27" s="15" t="s">
        <v>12</v>
      </c>
      <c r="G27" s="15" t="s">
        <v>314</v>
      </c>
      <c r="H27" s="18" t="s">
        <v>50</v>
      </c>
      <c r="I27" s="19" t="s">
        <v>41</v>
      </c>
      <c r="J27" s="15" t="s">
        <v>331</v>
      </c>
      <c r="K27" s="10" t="s">
        <v>40</v>
      </c>
      <c r="L27" s="10" t="s">
        <v>185</v>
      </c>
      <c r="M27" s="12">
        <v>1</v>
      </c>
      <c r="N27" s="10" t="s">
        <v>46</v>
      </c>
      <c r="O27" s="10">
        <v>300</v>
      </c>
      <c r="P27" s="13">
        <f t="shared" ref="P27" si="6">SUM(Q27:W27)</f>
        <v>1750000</v>
      </c>
      <c r="Q27" s="14">
        <v>0</v>
      </c>
      <c r="R27" s="14">
        <v>0</v>
      </c>
      <c r="S27" s="14">
        <v>0</v>
      </c>
      <c r="T27" s="14">
        <v>1750000</v>
      </c>
      <c r="U27" s="14">
        <v>0</v>
      </c>
      <c r="V27" s="14">
        <v>0</v>
      </c>
      <c r="W27" s="14">
        <v>0</v>
      </c>
    </row>
    <row r="28" spans="1:23" s="146" customFormat="1" ht="80.099999999999994" customHeight="1">
      <c r="A28" s="129"/>
      <c r="B28" s="145">
        <v>8</v>
      </c>
      <c r="C28" s="10" t="s">
        <v>402</v>
      </c>
      <c r="D28" s="15" t="s">
        <v>259</v>
      </c>
      <c r="E28" s="99" t="s">
        <v>84</v>
      </c>
      <c r="F28" s="15" t="s">
        <v>115</v>
      </c>
      <c r="G28" s="15" t="s">
        <v>262</v>
      </c>
      <c r="H28" s="18" t="s">
        <v>38</v>
      </c>
      <c r="I28" s="19" t="s">
        <v>41</v>
      </c>
      <c r="J28" s="15" t="s">
        <v>43</v>
      </c>
      <c r="K28" s="10" t="s">
        <v>40</v>
      </c>
      <c r="L28" s="10" t="s">
        <v>185</v>
      </c>
      <c r="M28" s="12">
        <v>250</v>
      </c>
      <c r="N28" s="10" t="s">
        <v>139</v>
      </c>
      <c r="O28" s="10">
        <v>70</v>
      </c>
      <c r="P28" s="13">
        <f t="shared" si="4"/>
        <v>470000</v>
      </c>
      <c r="Q28" s="14">
        <v>0</v>
      </c>
      <c r="R28" s="14">
        <v>0</v>
      </c>
      <c r="S28" s="14">
        <v>0</v>
      </c>
      <c r="T28" s="14">
        <v>470000</v>
      </c>
      <c r="U28" s="14">
        <v>0</v>
      </c>
      <c r="V28" s="14">
        <v>0</v>
      </c>
      <c r="W28" s="14">
        <v>0</v>
      </c>
    </row>
    <row r="29" spans="1:23" s="146" customFormat="1" ht="71.25" customHeight="1">
      <c r="A29" s="129"/>
      <c r="B29" s="145">
        <v>9</v>
      </c>
      <c r="C29" s="10" t="s">
        <v>403</v>
      </c>
      <c r="D29" s="15" t="s">
        <v>259</v>
      </c>
      <c r="E29" s="99" t="s">
        <v>84</v>
      </c>
      <c r="F29" s="15" t="s">
        <v>115</v>
      </c>
      <c r="G29" s="15" t="s">
        <v>261</v>
      </c>
      <c r="H29" s="18" t="s">
        <v>38</v>
      </c>
      <c r="I29" s="19" t="s">
        <v>41</v>
      </c>
      <c r="J29" s="15" t="s">
        <v>43</v>
      </c>
      <c r="K29" s="10" t="s">
        <v>40</v>
      </c>
      <c r="L29" s="10" t="s">
        <v>185</v>
      </c>
      <c r="M29" s="12">
        <v>220</v>
      </c>
      <c r="N29" s="10" t="s">
        <v>139</v>
      </c>
      <c r="O29" s="10">
        <v>120</v>
      </c>
      <c r="P29" s="13">
        <f t="shared" ref="P29" si="7">SUM(Q29:W29)</f>
        <v>440000</v>
      </c>
      <c r="Q29" s="14">
        <v>0</v>
      </c>
      <c r="R29" s="14">
        <v>0</v>
      </c>
      <c r="S29" s="14">
        <v>0</v>
      </c>
      <c r="T29" s="14">
        <f>M29*2000</f>
        <v>440000</v>
      </c>
      <c r="U29" s="14">
        <v>0</v>
      </c>
      <c r="V29" s="14">
        <v>0</v>
      </c>
      <c r="W29" s="14">
        <v>0</v>
      </c>
    </row>
    <row r="30" spans="1:23" s="146" customFormat="1" ht="71.25" customHeight="1">
      <c r="A30" s="129"/>
      <c r="B30" s="145">
        <v>10</v>
      </c>
      <c r="C30" s="10" t="s">
        <v>404</v>
      </c>
      <c r="D30" s="15" t="s">
        <v>259</v>
      </c>
      <c r="E30" s="99" t="s">
        <v>84</v>
      </c>
      <c r="F30" s="15" t="s">
        <v>115</v>
      </c>
      <c r="G30" s="15" t="s">
        <v>262</v>
      </c>
      <c r="H30" s="18" t="s">
        <v>38</v>
      </c>
      <c r="I30" s="19" t="s">
        <v>41</v>
      </c>
      <c r="J30" s="15" t="s">
        <v>43</v>
      </c>
      <c r="K30" s="10" t="s">
        <v>40</v>
      </c>
      <c r="L30" s="10" t="s">
        <v>185</v>
      </c>
      <c r="M30" s="12">
        <v>350</v>
      </c>
      <c r="N30" s="10" t="s">
        <v>139</v>
      </c>
      <c r="O30" s="10">
        <v>120</v>
      </c>
      <c r="P30" s="13">
        <f t="shared" ref="P30" si="8">SUM(Q30:W30)</f>
        <v>660000</v>
      </c>
      <c r="Q30" s="14">
        <v>0</v>
      </c>
      <c r="R30" s="14">
        <v>0</v>
      </c>
      <c r="S30" s="14">
        <v>0</v>
      </c>
      <c r="T30" s="14">
        <v>660000</v>
      </c>
      <c r="U30" s="14">
        <v>0</v>
      </c>
      <c r="V30" s="14">
        <v>0</v>
      </c>
      <c r="W30" s="14">
        <v>0</v>
      </c>
    </row>
    <row r="31" spans="1:23" s="146" customFormat="1" ht="71.25" customHeight="1">
      <c r="A31" s="129"/>
      <c r="B31" s="145">
        <v>11</v>
      </c>
      <c r="C31" s="10" t="s">
        <v>405</v>
      </c>
      <c r="D31" s="15" t="s">
        <v>259</v>
      </c>
      <c r="E31" s="99" t="s">
        <v>84</v>
      </c>
      <c r="F31" s="15" t="s">
        <v>115</v>
      </c>
      <c r="G31" s="15" t="s">
        <v>302</v>
      </c>
      <c r="H31" s="18" t="s">
        <v>38</v>
      </c>
      <c r="I31" s="19" t="s">
        <v>41</v>
      </c>
      <c r="J31" s="15" t="s">
        <v>43</v>
      </c>
      <c r="K31" s="10" t="s">
        <v>40</v>
      </c>
      <c r="L31" s="10" t="s">
        <v>185</v>
      </c>
      <c r="M31" s="12">
        <v>230</v>
      </c>
      <c r="N31" s="10" t="s">
        <v>139</v>
      </c>
      <c r="O31" s="10">
        <v>120</v>
      </c>
      <c r="P31" s="13">
        <f t="shared" ref="P31" si="9">SUM(Q31:W31)</f>
        <v>511000</v>
      </c>
      <c r="Q31" s="14">
        <v>0</v>
      </c>
      <c r="R31" s="14">
        <v>0</v>
      </c>
      <c r="S31" s="14">
        <v>0</v>
      </c>
      <c r="T31" s="14">
        <v>511000</v>
      </c>
      <c r="U31" s="14">
        <v>0</v>
      </c>
      <c r="V31" s="14">
        <v>0</v>
      </c>
      <c r="W31" s="14">
        <v>0</v>
      </c>
    </row>
    <row r="32" spans="1:23" s="146" customFormat="1" ht="80.099999999999994" customHeight="1">
      <c r="A32" s="129"/>
      <c r="B32" s="145">
        <v>12</v>
      </c>
      <c r="C32" s="10" t="s">
        <v>406</v>
      </c>
      <c r="D32" s="15" t="s">
        <v>259</v>
      </c>
      <c r="E32" s="99" t="s">
        <v>84</v>
      </c>
      <c r="F32" s="15" t="s">
        <v>115</v>
      </c>
      <c r="G32" s="15" t="s">
        <v>324</v>
      </c>
      <c r="H32" s="18" t="s">
        <v>38</v>
      </c>
      <c r="I32" s="19" t="s">
        <v>41</v>
      </c>
      <c r="J32" s="15" t="s">
        <v>323</v>
      </c>
      <c r="K32" s="10" t="s">
        <v>40</v>
      </c>
      <c r="L32" s="10" t="s">
        <v>185</v>
      </c>
      <c r="M32" s="12">
        <v>50</v>
      </c>
      <c r="N32" s="10" t="s">
        <v>139</v>
      </c>
      <c r="O32" s="10">
        <v>250</v>
      </c>
      <c r="P32" s="13">
        <f>SUM(Q32:W32)</f>
        <v>150000</v>
      </c>
      <c r="Q32" s="14">
        <v>0</v>
      </c>
      <c r="R32" s="14">
        <v>0</v>
      </c>
      <c r="S32" s="14">
        <v>0</v>
      </c>
      <c r="T32" s="14">
        <v>150000</v>
      </c>
      <c r="U32" s="14">
        <v>0</v>
      </c>
      <c r="V32" s="14">
        <v>0</v>
      </c>
      <c r="W32" s="14">
        <v>0</v>
      </c>
    </row>
    <row r="33" spans="1:23" s="146" customFormat="1" ht="71.25" customHeight="1">
      <c r="A33" s="129"/>
      <c r="B33" s="145">
        <v>13</v>
      </c>
      <c r="C33" s="10" t="s">
        <v>407</v>
      </c>
      <c r="D33" s="15" t="s">
        <v>263</v>
      </c>
      <c r="E33" s="99" t="s">
        <v>92</v>
      </c>
      <c r="F33" s="15" t="s">
        <v>124</v>
      </c>
      <c r="G33" s="15" t="s">
        <v>168</v>
      </c>
      <c r="H33" s="18" t="s">
        <v>38</v>
      </c>
      <c r="I33" s="19" t="s">
        <v>41</v>
      </c>
      <c r="J33" s="15" t="s">
        <v>43</v>
      </c>
      <c r="K33" s="10" t="s">
        <v>40</v>
      </c>
      <c r="L33" s="10" t="s">
        <v>185</v>
      </c>
      <c r="M33" s="12">
        <v>230</v>
      </c>
      <c r="N33" s="10" t="s">
        <v>139</v>
      </c>
      <c r="O33" s="10">
        <v>150</v>
      </c>
      <c r="P33" s="13">
        <f t="shared" ref="P33" si="10">SUM(Q33:W33)</f>
        <v>500000</v>
      </c>
      <c r="Q33" s="14">
        <v>0</v>
      </c>
      <c r="R33" s="14">
        <v>0</v>
      </c>
      <c r="S33" s="14">
        <v>0</v>
      </c>
      <c r="T33" s="14">
        <v>500000</v>
      </c>
      <c r="U33" s="14">
        <v>0</v>
      </c>
      <c r="V33" s="14">
        <v>0</v>
      </c>
      <c r="W33" s="14">
        <v>0</v>
      </c>
    </row>
    <row r="34" spans="1:23" s="146" customFormat="1" ht="80.099999999999994" customHeight="1">
      <c r="A34" s="129"/>
      <c r="B34" s="145">
        <v>14</v>
      </c>
      <c r="C34" s="10" t="s">
        <v>408</v>
      </c>
      <c r="D34" s="15" t="s">
        <v>263</v>
      </c>
      <c r="E34" s="99" t="s">
        <v>264</v>
      </c>
      <c r="F34" s="15" t="s">
        <v>124</v>
      </c>
      <c r="G34" s="15" t="s">
        <v>268</v>
      </c>
      <c r="H34" s="18" t="s">
        <v>38</v>
      </c>
      <c r="I34" s="19" t="s">
        <v>41</v>
      </c>
      <c r="J34" s="15" t="s">
        <v>43</v>
      </c>
      <c r="K34" s="10" t="s">
        <v>40</v>
      </c>
      <c r="L34" s="10" t="s">
        <v>185</v>
      </c>
      <c r="M34" s="12">
        <v>136</v>
      </c>
      <c r="N34" s="10" t="s">
        <v>139</v>
      </c>
      <c r="O34" s="10">
        <v>80</v>
      </c>
      <c r="P34" s="13">
        <f t="shared" ref="P34" si="11">SUM(Q34:W34)</f>
        <v>370000</v>
      </c>
      <c r="Q34" s="14">
        <v>0</v>
      </c>
      <c r="R34" s="14">
        <v>0</v>
      </c>
      <c r="S34" s="14">
        <v>0</v>
      </c>
      <c r="T34" s="14">
        <v>370000</v>
      </c>
      <c r="U34" s="14">
        <v>0</v>
      </c>
      <c r="V34" s="14">
        <v>0</v>
      </c>
      <c r="W34" s="14">
        <v>0</v>
      </c>
    </row>
    <row r="35" spans="1:23" s="146" customFormat="1" ht="80.099999999999994" customHeight="1">
      <c r="A35" s="129"/>
      <c r="B35" s="145">
        <v>15</v>
      </c>
      <c r="C35" s="10" t="s">
        <v>409</v>
      </c>
      <c r="D35" s="15" t="s">
        <v>17</v>
      </c>
      <c r="E35" s="99" t="s">
        <v>83</v>
      </c>
      <c r="F35" s="15" t="s">
        <v>17</v>
      </c>
      <c r="G35" s="15" t="s">
        <v>272</v>
      </c>
      <c r="H35" s="18" t="s">
        <v>49</v>
      </c>
      <c r="I35" s="19" t="s">
        <v>41</v>
      </c>
      <c r="J35" s="15" t="s">
        <v>43</v>
      </c>
      <c r="K35" s="10" t="s">
        <v>40</v>
      </c>
      <c r="L35" s="10" t="s">
        <v>185</v>
      </c>
      <c r="M35" s="12">
        <v>310</v>
      </c>
      <c r="N35" s="10" t="s">
        <v>139</v>
      </c>
      <c r="O35" s="10">
        <v>500</v>
      </c>
      <c r="P35" s="13">
        <f t="shared" ref="P35" si="12">SUM(Q35:W35)</f>
        <v>670000</v>
      </c>
      <c r="Q35" s="14">
        <v>0</v>
      </c>
      <c r="R35" s="14">
        <v>0</v>
      </c>
      <c r="S35" s="14">
        <v>0</v>
      </c>
      <c r="T35" s="14">
        <v>670000</v>
      </c>
      <c r="U35" s="14">
        <v>0</v>
      </c>
      <c r="V35" s="14">
        <v>0</v>
      </c>
      <c r="W35" s="14">
        <v>0</v>
      </c>
    </row>
    <row r="36" spans="1:23" s="100" customFormat="1" ht="33.75" customHeight="1">
      <c r="A36" s="9"/>
      <c r="B36" s="101"/>
      <c r="E36" s="135"/>
      <c r="F36" s="102"/>
      <c r="G36" s="103"/>
      <c r="H36" s="104"/>
      <c r="I36" s="105"/>
      <c r="M36" s="106"/>
      <c r="O36" s="107" t="s">
        <v>151</v>
      </c>
      <c r="P36" s="144">
        <f t="shared" ref="P36:W36" si="13">SUM(P21:P35)</f>
        <v>9671000</v>
      </c>
      <c r="Q36" s="144">
        <f t="shared" si="13"/>
        <v>0</v>
      </c>
      <c r="R36" s="144">
        <f t="shared" si="13"/>
        <v>0</v>
      </c>
      <c r="S36" s="144">
        <f t="shared" si="13"/>
        <v>0</v>
      </c>
      <c r="T36" s="144">
        <f t="shared" si="13"/>
        <v>9671000</v>
      </c>
      <c r="U36" s="144">
        <f t="shared" si="13"/>
        <v>0</v>
      </c>
      <c r="V36" s="144">
        <f t="shared" si="13"/>
        <v>0</v>
      </c>
      <c r="W36" s="144">
        <f t="shared" si="13"/>
        <v>0</v>
      </c>
    </row>
    <row r="37" spans="1:23" s="7" customFormat="1" ht="28.5" customHeight="1">
      <c r="A37" s="128"/>
      <c r="B37" s="88" t="s">
        <v>187</v>
      </c>
      <c r="C37" s="89"/>
      <c r="D37" s="89"/>
      <c r="E37" s="134"/>
      <c r="F37" s="89"/>
      <c r="G37" s="89"/>
      <c r="H37" s="89"/>
      <c r="I37" s="89"/>
      <c r="J37" s="89"/>
      <c r="K37" s="89"/>
      <c r="L37" s="89"/>
      <c r="M37" s="90"/>
      <c r="N37" s="89"/>
      <c r="O37" s="89"/>
      <c r="P37" s="91"/>
      <c r="Q37" s="91"/>
      <c r="R37" s="91"/>
      <c r="S37" s="91"/>
      <c r="T37" s="91"/>
      <c r="U37" s="91"/>
      <c r="V37" s="91"/>
      <c r="W37" s="92"/>
    </row>
    <row r="38" spans="1:23" s="146" customFormat="1" ht="80.099999999999994" customHeight="1">
      <c r="A38" s="129"/>
      <c r="B38" s="145">
        <v>1</v>
      </c>
      <c r="C38" s="10" t="s">
        <v>410</v>
      </c>
      <c r="D38" s="15" t="s">
        <v>20</v>
      </c>
      <c r="E38" s="99" t="s">
        <v>89</v>
      </c>
      <c r="F38" s="15" t="s">
        <v>121</v>
      </c>
      <c r="G38" s="15" t="s">
        <v>285</v>
      </c>
      <c r="H38" s="18" t="s">
        <v>38</v>
      </c>
      <c r="I38" s="19" t="s">
        <v>45</v>
      </c>
      <c r="J38" s="15" t="s">
        <v>338</v>
      </c>
      <c r="K38" s="10" t="s">
        <v>40</v>
      </c>
      <c r="L38" s="10" t="s">
        <v>185</v>
      </c>
      <c r="M38" s="12">
        <v>1</v>
      </c>
      <c r="N38" s="10" t="s">
        <v>248</v>
      </c>
      <c r="O38" s="10">
        <v>200</v>
      </c>
      <c r="P38" s="13">
        <f>SUM(Q38:W38)</f>
        <v>1400000</v>
      </c>
      <c r="Q38" s="14">
        <v>0</v>
      </c>
      <c r="R38" s="14">
        <v>0</v>
      </c>
      <c r="S38" s="14">
        <v>0</v>
      </c>
      <c r="T38" s="14">
        <v>1400000</v>
      </c>
      <c r="U38" s="14">
        <v>0</v>
      </c>
      <c r="V38" s="14">
        <v>0</v>
      </c>
      <c r="W38" s="14">
        <v>0</v>
      </c>
    </row>
    <row r="39" spans="1:23" s="146" customFormat="1" ht="80.099999999999994" customHeight="1">
      <c r="A39" s="127"/>
      <c r="B39" s="145">
        <v>2</v>
      </c>
      <c r="C39" s="10" t="s">
        <v>411</v>
      </c>
      <c r="D39" s="15" t="s">
        <v>282</v>
      </c>
      <c r="E39" s="99" t="s">
        <v>78</v>
      </c>
      <c r="F39" s="15" t="s">
        <v>111</v>
      </c>
      <c r="G39" s="15" t="s">
        <v>283</v>
      </c>
      <c r="H39" s="18" t="s">
        <v>50</v>
      </c>
      <c r="I39" s="19" t="s">
        <v>45</v>
      </c>
      <c r="J39" s="15" t="s">
        <v>284</v>
      </c>
      <c r="K39" s="10" t="s">
        <v>42</v>
      </c>
      <c r="L39" s="10" t="s">
        <v>51</v>
      </c>
      <c r="M39" s="12">
        <v>2</v>
      </c>
      <c r="N39" s="10" t="s">
        <v>142</v>
      </c>
      <c r="O39" s="10">
        <v>150</v>
      </c>
      <c r="P39" s="13">
        <f t="shared" ref="P39:P53" si="14">SUM(Q39:W39)</f>
        <v>200000</v>
      </c>
      <c r="Q39" s="14">
        <v>0</v>
      </c>
      <c r="R39" s="14">
        <v>0</v>
      </c>
      <c r="S39" s="14">
        <v>0</v>
      </c>
      <c r="T39" s="14">
        <v>200000</v>
      </c>
      <c r="U39" s="14">
        <v>0</v>
      </c>
      <c r="V39" s="14">
        <v>0</v>
      </c>
      <c r="W39" s="14">
        <v>0</v>
      </c>
    </row>
    <row r="40" spans="1:23" s="146" customFormat="1" ht="80.099999999999994" customHeight="1">
      <c r="A40" s="129"/>
      <c r="B40" s="145">
        <v>3</v>
      </c>
      <c r="C40" s="10" t="s">
        <v>412</v>
      </c>
      <c r="D40" s="15" t="s">
        <v>0</v>
      </c>
      <c r="E40" s="99" t="s">
        <v>71</v>
      </c>
      <c r="F40" s="15" t="s">
        <v>106</v>
      </c>
      <c r="G40" s="15" t="s">
        <v>55</v>
      </c>
      <c r="H40" s="18" t="s">
        <v>50</v>
      </c>
      <c r="I40" s="19" t="s">
        <v>45</v>
      </c>
      <c r="J40" s="15" t="s">
        <v>243</v>
      </c>
      <c r="K40" s="10" t="s">
        <v>42</v>
      </c>
      <c r="L40" s="10" t="s">
        <v>51</v>
      </c>
      <c r="M40" s="12">
        <v>256.09999999999997</v>
      </c>
      <c r="N40" s="10" t="s">
        <v>140</v>
      </c>
      <c r="O40" s="10">
        <v>200</v>
      </c>
      <c r="P40" s="13">
        <f t="shared" si="14"/>
        <v>500000</v>
      </c>
      <c r="Q40" s="14">
        <v>0</v>
      </c>
      <c r="R40" s="14">
        <v>0</v>
      </c>
      <c r="S40" s="14">
        <v>0</v>
      </c>
      <c r="T40" s="14">
        <v>500000</v>
      </c>
      <c r="U40" s="14">
        <v>0</v>
      </c>
      <c r="V40" s="14">
        <v>0</v>
      </c>
      <c r="W40" s="14">
        <v>0</v>
      </c>
    </row>
    <row r="41" spans="1:23" s="146" customFormat="1" ht="80.099999999999994" customHeight="1">
      <c r="A41" s="147"/>
      <c r="B41" s="145">
        <v>4</v>
      </c>
      <c r="C41" s="10" t="s">
        <v>413</v>
      </c>
      <c r="D41" s="15" t="s">
        <v>245</v>
      </c>
      <c r="E41" s="99" t="s">
        <v>98</v>
      </c>
      <c r="F41" s="15" t="s">
        <v>129</v>
      </c>
      <c r="G41" s="15" t="s">
        <v>281</v>
      </c>
      <c r="H41" s="18" t="s">
        <v>51</v>
      </c>
      <c r="I41" s="19" t="s">
        <v>45</v>
      </c>
      <c r="J41" s="15" t="s">
        <v>370</v>
      </c>
      <c r="K41" s="10" t="s">
        <v>40</v>
      </c>
      <c r="L41" s="10" t="s">
        <v>185</v>
      </c>
      <c r="M41" s="12">
        <v>2</v>
      </c>
      <c r="N41" s="10" t="s">
        <v>136</v>
      </c>
      <c r="O41" s="10">
        <v>80</v>
      </c>
      <c r="P41" s="13">
        <f>SUM(Q41:W41)</f>
        <v>765000</v>
      </c>
      <c r="Q41" s="14">
        <v>0</v>
      </c>
      <c r="R41" s="14">
        <v>0</v>
      </c>
      <c r="S41" s="14">
        <v>0</v>
      </c>
      <c r="T41" s="14">
        <v>765000</v>
      </c>
      <c r="U41" s="14">
        <v>0</v>
      </c>
      <c r="V41" s="14">
        <v>0</v>
      </c>
      <c r="W41" s="14">
        <v>0</v>
      </c>
    </row>
    <row r="42" spans="1:23" s="146" customFormat="1" ht="80.099999999999994" customHeight="1">
      <c r="A42" s="129"/>
      <c r="B42" s="145">
        <v>5</v>
      </c>
      <c r="C42" s="10" t="s">
        <v>414</v>
      </c>
      <c r="D42" s="15" t="s">
        <v>10</v>
      </c>
      <c r="E42" s="99" t="s">
        <v>93</v>
      </c>
      <c r="F42" s="15" t="s">
        <v>18</v>
      </c>
      <c r="G42" s="15" t="s">
        <v>169</v>
      </c>
      <c r="H42" s="18" t="s">
        <v>49</v>
      </c>
      <c r="I42" s="19" t="s">
        <v>45</v>
      </c>
      <c r="J42" s="15" t="s">
        <v>249</v>
      </c>
      <c r="K42" s="10" t="s">
        <v>42</v>
      </c>
      <c r="L42" s="10" t="s">
        <v>51</v>
      </c>
      <c r="M42" s="12">
        <v>2</v>
      </c>
      <c r="N42" s="10" t="s">
        <v>46</v>
      </c>
      <c r="O42" s="10">
        <v>400</v>
      </c>
      <c r="P42" s="13">
        <f>SUM(Q42:W42)</f>
        <v>250000</v>
      </c>
      <c r="Q42" s="14">
        <v>0</v>
      </c>
      <c r="R42" s="14">
        <v>0</v>
      </c>
      <c r="S42" s="14">
        <v>0</v>
      </c>
      <c r="T42" s="14">
        <v>250000</v>
      </c>
      <c r="U42" s="14">
        <v>0</v>
      </c>
      <c r="V42" s="14">
        <v>0</v>
      </c>
      <c r="W42" s="14">
        <v>0</v>
      </c>
    </row>
    <row r="43" spans="1:23" s="146" customFormat="1" ht="80.099999999999994" customHeight="1">
      <c r="A43" s="129"/>
      <c r="B43" s="145">
        <v>6</v>
      </c>
      <c r="C43" s="10" t="s">
        <v>415</v>
      </c>
      <c r="D43" s="15" t="s">
        <v>19</v>
      </c>
      <c r="E43" s="99" t="s">
        <v>69</v>
      </c>
      <c r="F43" s="15" t="s">
        <v>104</v>
      </c>
      <c r="G43" s="15" t="s">
        <v>19</v>
      </c>
      <c r="H43" s="18" t="s">
        <v>38</v>
      </c>
      <c r="I43" s="19" t="s">
        <v>45</v>
      </c>
      <c r="J43" s="15" t="s">
        <v>316</v>
      </c>
      <c r="K43" s="10" t="s">
        <v>40</v>
      </c>
      <c r="L43" s="10" t="s">
        <v>185</v>
      </c>
      <c r="M43" s="12">
        <v>1</v>
      </c>
      <c r="N43" s="10" t="s">
        <v>248</v>
      </c>
      <c r="O43" s="10">
        <v>200</v>
      </c>
      <c r="P43" s="13">
        <f>SUM(Q43:W43)</f>
        <v>1400000</v>
      </c>
      <c r="Q43" s="14">
        <v>0</v>
      </c>
      <c r="R43" s="14">
        <v>0</v>
      </c>
      <c r="S43" s="14">
        <v>0</v>
      </c>
      <c r="T43" s="14">
        <v>1400000</v>
      </c>
      <c r="U43" s="14">
        <v>0</v>
      </c>
      <c r="V43" s="14">
        <v>0</v>
      </c>
      <c r="W43" s="14">
        <v>0</v>
      </c>
    </row>
    <row r="44" spans="1:23" s="146" customFormat="1" ht="80.099999999999994" customHeight="1">
      <c r="A44" s="129"/>
      <c r="B44" s="145">
        <v>7</v>
      </c>
      <c r="C44" s="10" t="s">
        <v>416</v>
      </c>
      <c r="D44" s="15" t="s">
        <v>59</v>
      </c>
      <c r="E44" s="99" t="s">
        <v>70</v>
      </c>
      <c r="F44" s="15" t="s">
        <v>105</v>
      </c>
      <c r="G44" s="15" t="s">
        <v>161</v>
      </c>
      <c r="H44" s="18" t="s">
        <v>38</v>
      </c>
      <c r="I44" s="19" t="s">
        <v>45</v>
      </c>
      <c r="J44" s="15" t="s">
        <v>235</v>
      </c>
      <c r="K44" s="10" t="s">
        <v>42</v>
      </c>
      <c r="L44" s="10" t="s">
        <v>51</v>
      </c>
      <c r="M44" s="12">
        <v>496</v>
      </c>
      <c r="N44" s="10" t="s">
        <v>140</v>
      </c>
      <c r="O44" s="10">
        <v>400</v>
      </c>
      <c r="P44" s="13">
        <f>SUM(Q44:W44)</f>
        <v>1350000</v>
      </c>
      <c r="Q44" s="14">
        <v>0</v>
      </c>
      <c r="R44" s="14">
        <v>0</v>
      </c>
      <c r="S44" s="14">
        <v>0</v>
      </c>
      <c r="T44" s="14">
        <v>1350000</v>
      </c>
      <c r="U44" s="14">
        <v>0</v>
      </c>
      <c r="V44" s="14">
        <v>0</v>
      </c>
      <c r="W44" s="14">
        <v>0</v>
      </c>
    </row>
    <row r="45" spans="1:23" s="146" customFormat="1" ht="80.099999999999994" customHeight="1">
      <c r="A45" s="129"/>
      <c r="B45" s="145">
        <v>8</v>
      </c>
      <c r="C45" s="10" t="s">
        <v>417</v>
      </c>
      <c r="D45" s="15" t="s">
        <v>2</v>
      </c>
      <c r="E45" s="99" t="s">
        <v>60</v>
      </c>
      <c r="F45" s="15" t="s">
        <v>12</v>
      </c>
      <c r="G45" s="15" t="s">
        <v>2</v>
      </c>
      <c r="H45" s="18" t="s">
        <v>50</v>
      </c>
      <c r="I45" s="19" t="s">
        <v>45</v>
      </c>
      <c r="J45" s="15" t="s">
        <v>384</v>
      </c>
      <c r="K45" s="10" t="s">
        <v>40</v>
      </c>
      <c r="L45" s="10" t="s">
        <v>185</v>
      </c>
      <c r="M45" s="12">
        <v>1</v>
      </c>
      <c r="N45" s="10" t="s">
        <v>248</v>
      </c>
      <c r="O45" s="10">
        <v>200</v>
      </c>
      <c r="P45" s="13">
        <f t="shared" ref="P45:P46" si="15">SUM(Q45:W45)</f>
        <v>1230000</v>
      </c>
      <c r="Q45" s="14">
        <v>0</v>
      </c>
      <c r="R45" s="14">
        <v>0</v>
      </c>
      <c r="S45" s="14">
        <v>0</v>
      </c>
      <c r="T45" s="14">
        <v>1230000</v>
      </c>
      <c r="U45" s="14">
        <v>0</v>
      </c>
      <c r="V45" s="14">
        <v>0</v>
      </c>
      <c r="W45" s="14">
        <v>0</v>
      </c>
    </row>
    <row r="46" spans="1:23" s="146" customFormat="1" ht="80.099999999999994" customHeight="1">
      <c r="A46" s="129"/>
      <c r="B46" s="145">
        <v>9</v>
      </c>
      <c r="C46" s="10" t="s">
        <v>418</v>
      </c>
      <c r="D46" s="15" t="s">
        <v>2</v>
      </c>
      <c r="E46" s="99" t="s">
        <v>60</v>
      </c>
      <c r="F46" s="15" t="s">
        <v>12</v>
      </c>
      <c r="G46" s="15" t="s">
        <v>2</v>
      </c>
      <c r="H46" s="18" t="s">
        <v>50</v>
      </c>
      <c r="I46" s="19" t="s">
        <v>45</v>
      </c>
      <c r="J46" s="15" t="s">
        <v>383</v>
      </c>
      <c r="K46" s="10" t="s">
        <v>40</v>
      </c>
      <c r="L46" s="10" t="s">
        <v>185</v>
      </c>
      <c r="M46" s="12">
        <v>1</v>
      </c>
      <c r="N46" s="10" t="s">
        <v>248</v>
      </c>
      <c r="O46" s="10">
        <v>100</v>
      </c>
      <c r="P46" s="13">
        <f t="shared" si="15"/>
        <v>1110000</v>
      </c>
      <c r="Q46" s="14">
        <v>0</v>
      </c>
      <c r="R46" s="14">
        <v>0</v>
      </c>
      <c r="S46" s="14">
        <v>0</v>
      </c>
      <c r="T46" s="14">
        <v>1110000</v>
      </c>
      <c r="U46" s="14">
        <v>0</v>
      </c>
      <c r="V46" s="14">
        <v>0</v>
      </c>
      <c r="W46" s="14">
        <v>0</v>
      </c>
    </row>
    <row r="47" spans="1:23" s="146" customFormat="1" ht="80.099999999999994" customHeight="1">
      <c r="A47" s="129"/>
      <c r="B47" s="145">
        <v>10</v>
      </c>
      <c r="C47" s="10" t="s">
        <v>419</v>
      </c>
      <c r="D47" s="15" t="s">
        <v>13</v>
      </c>
      <c r="E47" s="99" t="s">
        <v>72</v>
      </c>
      <c r="F47" s="15" t="s">
        <v>107</v>
      </c>
      <c r="G47" s="15" t="s">
        <v>251</v>
      </c>
      <c r="H47" s="18" t="s">
        <v>38</v>
      </c>
      <c r="I47" s="19" t="s">
        <v>45</v>
      </c>
      <c r="J47" s="15" t="s">
        <v>375</v>
      </c>
      <c r="K47" s="10" t="s">
        <v>42</v>
      </c>
      <c r="L47" s="10" t="s">
        <v>51</v>
      </c>
      <c r="M47" s="12">
        <v>1</v>
      </c>
      <c r="N47" s="10" t="s">
        <v>376</v>
      </c>
      <c r="O47" s="10">
        <v>60</v>
      </c>
      <c r="P47" s="13">
        <f t="shared" ref="P47" si="16">SUM(Q47:W47)</f>
        <v>385000</v>
      </c>
      <c r="Q47" s="14">
        <v>0</v>
      </c>
      <c r="R47" s="14">
        <v>0</v>
      </c>
      <c r="S47" s="14">
        <v>0</v>
      </c>
      <c r="T47" s="14">
        <v>385000</v>
      </c>
      <c r="U47" s="14">
        <v>0</v>
      </c>
      <c r="V47" s="14">
        <v>0</v>
      </c>
      <c r="W47" s="14">
        <v>0</v>
      </c>
    </row>
    <row r="48" spans="1:23" s="146" customFormat="1" ht="80.099999999999994" customHeight="1">
      <c r="A48" s="129"/>
      <c r="B48" s="145">
        <v>11</v>
      </c>
      <c r="C48" s="10" t="s">
        <v>420</v>
      </c>
      <c r="D48" s="15" t="s">
        <v>13</v>
      </c>
      <c r="E48" s="99" t="s">
        <v>72</v>
      </c>
      <c r="F48" s="15" t="s">
        <v>107</v>
      </c>
      <c r="G48" s="15" t="s">
        <v>297</v>
      </c>
      <c r="H48" s="18" t="s">
        <v>38</v>
      </c>
      <c r="I48" s="19" t="s">
        <v>45</v>
      </c>
      <c r="J48" s="15" t="s">
        <v>298</v>
      </c>
      <c r="K48" s="10" t="s">
        <v>42</v>
      </c>
      <c r="L48" s="10" t="s">
        <v>51</v>
      </c>
      <c r="M48" s="12">
        <v>1</v>
      </c>
      <c r="N48" s="10" t="s">
        <v>299</v>
      </c>
      <c r="O48" s="10">
        <v>60</v>
      </c>
      <c r="P48" s="13">
        <f t="shared" ref="P48" si="17">SUM(Q48:W48)</f>
        <v>500000</v>
      </c>
      <c r="Q48" s="14">
        <v>0</v>
      </c>
      <c r="R48" s="14">
        <v>0</v>
      </c>
      <c r="S48" s="14">
        <v>0</v>
      </c>
      <c r="T48" s="14">
        <v>500000</v>
      </c>
      <c r="U48" s="14">
        <v>0</v>
      </c>
      <c r="V48" s="14">
        <v>0</v>
      </c>
      <c r="W48" s="14">
        <v>0</v>
      </c>
    </row>
    <row r="49" spans="1:23" s="146" customFormat="1" ht="80.099999999999994" customHeight="1">
      <c r="A49" s="129"/>
      <c r="B49" s="145">
        <v>12</v>
      </c>
      <c r="C49" s="10" t="s">
        <v>421</v>
      </c>
      <c r="D49" s="15" t="s">
        <v>7</v>
      </c>
      <c r="E49" s="99" t="s">
        <v>66</v>
      </c>
      <c r="F49" s="15" t="s">
        <v>101</v>
      </c>
      <c r="G49" s="15" t="s">
        <v>257</v>
      </c>
      <c r="H49" s="18" t="s">
        <v>49</v>
      </c>
      <c r="I49" s="19" t="s">
        <v>45</v>
      </c>
      <c r="J49" s="15" t="s">
        <v>258</v>
      </c>
      <c r="K49" s="10" t="s">
        <v>42</v>
      </c>
      <c r="L49" s="10" t="s">
        <v>51</v>
      </c>
      <c r="M49" s="12">
        <v>1</v>
      </c>
      <c r="N49" s="10" t="s">
        <v>22</v>
      </c>
      <c r="O49" s="10">
        <v>40</v>
      </c>
      <c r="P49" s="13">
        <f t="shared" ref="P49:P50" si="18">SUM(Q49:W49)</f>
        <v>300000</v>
      </c>
      <c r="Q49" s="14">
        <v>0</v>
      </c>
      <c r="R49" s="14">
        <v>0</v>
      </c>
      <c r="S49" s="14">
        <v>0</v>
      </c>
      <c r="T49" s="14">
        <v>300000</v>
      </c>
      <c r="U49" s="14">
        <v>0</v>
      </c>
      <c r="V49" s="14">
        <v>0</v>
      </c>
      <c r="W49" s="14">
        <v>0</v>
      </c>
    </row>
    <row r="50" spans="1:23" s="146" customFormat="1" ht="80.099999999999994" customHeight="1">
      <c r="A50" s="129"/>
      <c r="B50" s="145">
        <v>13</v>
      </c>
      <c r="C50" s="10" t="s">
        <v>422</v>
      </c>
      <c r="D50" s="15" t="s">
        <v>11</v>
      </c>
      <c r="E50" s="99" t="s">
        <v>76</v>
      </c>
      <c r="F50" s="15" t="s">
        <v>57</v>
      </c>
      <c r="G50" s="15" t="s">
        <v>11</v>
      </c>
      <c r="H50" s="18" t="s">
        <v>49</v>
      </c>
      <c r="I50" s="19" t="s">
        <v>39</v>
      </c>
      <c r="J50" s="15" t="s">
        <v>385</v>
      </c>
      <c r="K50" s="10" t="s">
        <v>42</v>
      </c>
      <c r="L50" s="10" t="s">
        <v>51</v>
      </c>
      <c r="M50" s="12">
        <v>1</v>
      </c>
      <c r="N50" s="10" t="s">
        <v>299</v>
      </c>
      <c r="O50" s="10">
        <v>200</v>
      </c>
      <c r="P50" s="13">
        <f t="shared" si="18"/>
        <v>650000</v>
      </c>
      <c r="Q50" s="14">
        <v>0</v>
      </c>
      <c r="R50" s="14">
        <v>0</v>
      </c>
      <c r="S50" s="14">
        <v>0</v>
      </c>
      <c r="T50" s="14">
        <v>650000</v>
      </c>
      <c r="U50" s="14">
        <v>0</v>
      </c>
      <c r="V50" s="14">
        <v>0</v>
      </c>
      <c r="W50" s="14">
        <v>0</v>
      </c>
    </row>
    <row r="51" spans="1:23" s="146" customFormat="1" ht="79.5" customHeight="1">
      <c r="A51" s="129"/>
      <c r="B51" s="145">
        <v>14</v>
      </c>
      <c r="C51" s="10" t="s">
        <v>423</v>
      </c>
      <c r="D51" s="15" t="s">
        <v>265</v>
      </c>
      <c r="E51" s="99" t="s">
        <v>73</v>
      </c>
      <c r="F51" s="15" t="s">
        <v>108</v>
      </c>
      <c r="G51" s="15" t="s">
        <v>266</v>
      </c>
      <c r="H51" s="18" t="s">
        <v>38</v>
      </c>
      <c r="I51" s="19" t="s">
        <v>45</v>
      </c>
      <c r="J51" s="15" t="s">
        <v>267</v>
      </c>
      <c r="K51" s="10" t="s">
        <v>40</v>
      </c>
      <c r="L51" s="10" t="s">
        <v>185</v>
      </c>
      <c r="M51" s="12">
        <v>1</v>
      </c>
      <c r="N51" s="10" t="s">
        <v>22</v>
      </c>
      <c r="O51" s="10">
        <v>40</v>
      </c>
      <c r="P51" s="13">
        <f t="shared" ref="P51" si="19">SUM(Q51:W51)</f>
        <v>385000</v>
      </c>
      <c r="Q51" s="14">
        <v>0</v>
      </c>
      <c r="R51" s="14">
        <v>0</v>
      </c>
      <c r="S51" s="14">
        <v>0</v>
      </c>
      <c r="T51" s="14">
        <v>385000</v>
      </c>
      <c r="U51" s="14">
        <v>0</v>
      </c>
      <c r="V51" s="14">
        <v>0</v>
      </c>
      <c r="W51" s="14">
        <v>0</v>
      </c>
    </row>
    <row r="52" spans="1:23" s="146" customFormat="1" ht="80.099999999999994" customHeight="1">
      <c r="A52" s="152"/>
      <c r="B52" s="145">
        <v>15</v>
      </c>
      <c r="C52" s="10" t="s">
        <v>424</v>
      </c>
      <c r="D52" s="15" t="s">
        <v>9</v>
      </c>
      <c r="E52" s="99" t="s">
        <v>79</v>
      </c>
      <c r="F52" s="15" t="s">
        <v>9</v>
      </c>
      <c r="G52" s="15" t="s">
        <v>9</v>
      </c>
      <c r="H52" s="18" t="s">
        <v>49</v>
      </c>
      <c r="I52" s="19" t="s">
        <v>45</v>
      </c>
      <c r="J52" s="15" t="s">
        <v>232</v>
      </c>
      <c r="K52" s="10" t="s">
        <v>40</v>
      </c>
      <c r="L52" s="10" t="s">
        <v>185</v>
      </c>
      <c r="M52" s="12">
        <v>231</v>
      </c>
      <c r="N52" s="10" t="s">
        <v>140</v>
      </c>
      <c r="O52" s="10">
        <v>120</v>
      </c>
      <c r="P52" s="13">
        <f t="shared" si="14"/>
        <v>630000</v>
      </c>
      <c r="Q52" s="14">
        <v>0</v>
      </c>
      <c r="R52" s="14">
        <v>0</v>
      </c>
      <c r="S52" s="14">
        <v>0</v>
      </c>
      <c r="T52" s="14">
        <v>630000</v>
      </c>
      <c r="U52" s="14">
        <v>0</v>
      </c>
      <c r="V52" s="14">
        <v>0</v>
      </c>
      <c r="W52" s="14">
        <v>0</v>
      </c>
    </row>
    <row r="53" spans="1:23" s="146" customFormat="1" ht="87" customHeight="1">
      <c r="A53" s="152"/>
      <c r="B53" s="145">
        <v>16</v>
      </c>
      <c r="C53" s="10" t="s">
        <v>425</v>
      </c>
      <c r="D53" s="15" t="s">
        <v>17</v>
      </c>
      <c r="E53" s="99" t="s">
        <v>94</v>
      </c>
      <c r="F53" s="15" t="s">
        <v>118</v>
      </c>
      <c r="G53" s="15" t="s">
        <v>230</v>
      </c>
      <c r="H53" s="18" t="s">
        <v>38</v>
      </c>
      <c r="I53" s="19" t="s">
        <v>45</v>
      </c>
      <c r="J53" s="15" t="s">
        <v>231</v>
      </c>
      <c r="K53" s="10" t="s">
        <v>40</v>
      </c>
      <c r="L53" s="10" t="s">
        <v>185</v>
      </c>
      <c r="M53" s="12">
        <v>263</v>
      </c>
      <c r="N53" s="10" t="s">
        <v>140</v>
      </c>
      <c r="O53" s="10">
        <v>98</v>
      </c>
      <c r="P53" s="13">
        <f t="shared" si="14"/>
        <v>700000</v>
      </c>
      <c r="Q53" s="14">
        <v>0</v>
      </c>
      <c r="R53" s="14">
        <v>0</v>
      </c>
      <c r="S53" s="14">
        <v>0</v>
      </c>
      <c r="T53" s="14">
        <v>700000</v>
      </c>
      <c r="U53" s="14">
        <v>0</v>
      </c>
      <c r="V53" s="14">
        <v>0</v>
      </c>
      <c r="W53" s="14">
        <v>0</v>
      </c>
    </row>
    <row r="54" spans="1:23" s="146" customFormat="1" ht="87" customHeight="1">
      <c r="A54" s="152"/>
      <c r="B54" s="145">
        <v>17</v>
      </c>
      <c r="C54" s="10" t="s">
        <v>426</v>
      </c>
      <c r="D54" s="15" t="s">
        <v>17</v>
      </c>
      <c r="E54" s="99" t="s">
        <v>83</v>
      </c>
      <c r="F54" s="15" t="s">
        <v>17</v>
      </c>
      <c r="G54" s="15" t="s">
        <v>273</v>
      </c>
      <c r="H54" s="18" t="s">
        <v>38</v>
      </c>
      <c r="I54" s="19" t="s">
        <v>45</v>
      </c>
      <c r="J54" s="15" t="s">
        <v>274</v>
      </c>
      <c r="K54" s="10" t="s">
        <v>40</v>
      </c>
      <c r="L54" s="10" t="s">
        <v>185</v>
      </c>
      <c r="M54" s="12">
        <v>176</v>
      </c>
      <c r="N54" s="10" t="s">
        <v>140</v>
      </c>
      <c r="O54" s="10">
        <v>98</v>
      </c>
      <c r="P54" s="13">
        <f t="shared" ref="P54" si="20">SUM(Q54:W54)</f>
        <v>480000</v>
      </c>
      <c r="Q54" s="14">
        <v>0</v>
      </c>
      <c r="R54" s="14">
        <v>0</v>
      </c>
      <c r="S54" s="14">
        <v>0</v>
      </c>
      <c r="T54" s="14">
        <v>480000</v>
      </c>
      <c r="U54" s="14">
        <v>0</v>
      </c>
      <c r="V54" s="14">
        <v>0</v>
      </c>
      <c r="W54" s="14">
        <v>0</v>
      </c>
    </row>
    <row r="55" spans="1:23" s="100" customFormat="1" ht="33.75" customHeight="1">
      <c r="A55" s="9"/>
      <c r="B55" s="101"/>
      <c r="E55" s="135"/>
      <c r="F55" s="102"/>
      <c r="G55" s="103"/>
      <c r="H55" s="104"/>
      <c r="I55" s="105"/>
      <c r="M55" s="106"/>
      <c r="O55" s="107" t="s">
        <v>188</v>
      </c>
      <c r="P55" s="108">
        <f t="shared" ref="P55:W55" si="21">SUM(P38:P54)</f>
        <v>12235000</v>
      </c>
      <c r="Q55" s="108">
        <f t="shared" si="21"/>
        <v>0</v>
      </c>
      <c r="R55" s="108">
        <f t="shared" si="21"/>
        <v>0</v>
      </c>
      <c r="S55" s="108">
        <f t="shared" si="21"/>
        <v>0</v>
      </c>
      <c r="T55" s="108">
        <f t="shared" si="21"/>
        <v>12235000</v>
      </c>
      <c r="U55" s="108">
        <f t="shared" si="21"/>
        <v>0</v>
      </c>
      <c r="V55" s="108">
        <f t="shared" si="21"/>
        <v>0</v>
      </c>
      <c r="W55" s="108">
        <f t="shared" si="21"/>
        <v>0</v>
      </c>
    </row>
    <row r="56" spans="1:23" s="7" customFormat="1" ht="28.5" customHeight="1">
      <c r="A56" s="128"/>
      <c r="B56" s="88" t="s">
        <v>189</v>
      </c>
      <c r="C56" s="89"/>
      <c r="D56" s="89"/>
      <c r="E56" s="134"/>
      <c r="F56" s="89"/>
      <c r="G56" s="89"/>
      <c r="H56" s="89"/>
      <c r="I56" s="89"/>
      <c r="J56" s="89"/>
      <c r="K56" s="89"/>
      <c r="L56" s="89"/>
      <c r="M56" s="90"/>
      <c r="N56" s="89"/>
      <c r="O56" s="89"/>
      <c r="P56" s="91"/>
      <c r="Q56" s="91"/>
      <c r="R56" s="91"/>
      <c r="S56" s="91"/>
      <c r="T56" s="91"/>
      <c r="U56" s="91"/>
      <c r="V56" s="91"/>
      <c r="W56" s="92"/>
    </row>
    <row r="57" spans="1:23" s="146" customFormat="1" ht="80.099999999999994" customHeight="1">
      <c r="A57" s="129"/>
      <c r="B57" s="145">
        <v>1</v>
      </c>
      <c r="C57" s="10" t="s">
        <v>427</v>
      </c>
      <c r="D57" s="15" t="s">
        <v>59</v>
      </c>
      <c r="E57" s="99" t="s">
        <v>70</v>
      </c>
      <c r="F57" s="15" t="s">
        <v>105</v>
      </c>
      <c r="G57" s="15" t="s">
        <v>161</v>
      </c>
      <c r="H57" s="18" t="s">
        <v>38</v>
      </c>
      <c r="I57" s="19" t="s">
        <v>131</v>
      </c>
      <c r="J57" s="15" t="s">
        <v>276</v>
      </c>
      <c r="K57" s="10" t="s">
        <v>40</v>
      </c>
      <c r="L57" s="10" t="s">
        <v>185</v>
      </c>
      <c r="M57" s="12">
        <v>440</v>
      </c>
      <c r="N57" s="10" t="s">
        <v>140</v>
      </c>
      <c r="O57" s="10">
        <v>300</v>
      </c>
      <c r="P57" s="13">
        <f>SUM(Q57:W57)</f>
        <v>1000000</v>
      </c>
      <c r="Q57" s="14">
        <v>0</v>
      </c>
      <c r="R57" s="14">
        <v>0</v>
      </c>
      <c r="S57" s="14">
        <v>0</v>
      </c>
      <c r="T57" s="14">
        <v>1000000</v>
      </c>
      <c r="U57" s="14">
        <v>0</v>
      </c>
      <c r="V57" s="14">
        <v>0</v>
      </c>
      <c r="W57" s="14">
        <v>0</v>
      </c>
    </row>
    <row r="58" spans="1:23" s="100" customFormat="1" ht="33.75" customHeight="1">
      <c r="A58" s="9"/>
      <c r="B58" s="101"/>
      <c r="E58" s="135"/>
      <c r="F58" s="102"/>
      <c r="G58" s="103"/>
      <c r="H58" s="104"/>
      <c r="I58" s="105"/>
      <c r="M58" s="106"/>
      <c r="O58" s="107" t="s">
        <v>190</v>
      </c>
      <c r="P58" s="108">
        <f>SUM(P57)</f>
        <v>1000000</v>
      </c>
      <c r="Q58" s="108">
        <f t="shared" ref="Q58:W58" si="22">SUM(Q57)</f>
        <v>0</v>
      </c>
      <c r="R58" s="108">
        <f t="shared" si="22"/>
        <v>0</v>
      </c>
      <c r="S58" s="108">
        <f t="shared" si="22"/>
        <v>0</v>
      </c>
      <c r="T58" s="108">
        <f>SUM(T57)</f>
        <v>1000000</v>
      </c>
      <c r="U58" s="108">
        <f t="shared" si="22"/>
        <v>0</v>
      </c>
      <c r="V58" s="108">
        <f t="shared" si="22"/>
        <v>0</v>
      </c>
      <c r="W58" s="108">
        <f t="shared" si="22"/>
        <v>0</v>
      </c>
    </row>
    <row r="59" spans="1:23" s="7" customFormat="1" ht="28.5" customHeight="1">
      <c r="A59" s="128"/>
      <c r="B59" s="88" t="s">
        <v>191</v>
      </c>
      <c r="C59" s="89"/>
      <c r="D59" s="89"/>
      <c r="E59" s="134"/>
      <c r="F59" s="89"/>
      <c r="G59" s="89"/>
      <c r="H59" s="89"/>
      <c r="I59" s="89"/>
      <c r="J59" s="89"/>
      <c r="K59" s="89"/>
      <c r="L59" s="89"/>
      <c r="M59" s="90"/>
      <c r="N59" s="89"/>
      <c r="O59" s="89"/>
      <c r="P59" s="91"/>
      <c r="Q59" s="91"/>
      <c r="R59" s="91"/>
      <c r="S59" s="91"/>
      <c r="T59" s="91"/>
      <c r="U59" s="91"/>
      <c r="V59" s="91"/>
      <c r="W59" s="92"/>
    </row>
    <row r="60" spans="1:23" s="146" customFormat="1" ht="80.099999999999994" customHeight="1">
      <c r="A60" s="129"/>
      <c r="B60" s="145">
        <v>1</v>
      </c>
      <c r="C60" s="10" t="s">
        <v>428</v>
      </c>
      <c r="D60" s="15" t="s">
        <v>6</v>
      </c>
      <c r="E60" s="99" t="s">
        <v>91</v>
      </c>
      <c r="F60" s="15" t="s">
        <v>123</v>
      </c>
      <c r="G60" s="15" t="s">
        <v>242</v>
      </c>
      <c r="H60" s="18" t="s">
        <v>49</v>
      </c>
      <c r="I60" s="19" t="s">
        <v>48</v>
      </c>
      <c r="J60" s="15" t="s">
        <v>369</v>
      </c>
      <c r="K60" s="10" t="s">
        <v>42</v>
      </c>
      <c r="L60" s="10" t="s">
        <v>51</v>
      </c>
      <c r="M60" s="12">
        <v>20</v>
      </c>
      <c r="N60" s="10" t="s">
        <v>140</v>
      </c>
      <c r="O60" s="10">
        <v>200</v>
      </c>
      <c r="P60" s="13">
        <f>SUM(Q60:W60)</f>
        <v>250000</v>
      </c>
      <c r="Q60" s="14">
        <v>0</v>
      </c>
      <c r="R60" s="14">
        <v>0</v>
      </c>
      <c r="S60" s="14">
        <v>0</v>
      </c>
      <c r="T60" s="14">
        <v>250000</v>
      </c>
      <c r="U60" s="14">
        <v>0</v>
      </c>
      <c r="V60" s="14">
        <v>0</v>
      </c>
      <c r="W60" s="14">
        <v>0</v>
      </c>
    </row>
    <row r="61" spans="1:23" s="146" customFormat="1" ht="80.099999999999994" customHeight="1">
      <c r="A61" s="129"/>
      <c r="B61" s="145">
        <v>2</v>
      </c>
      <c r="C61" s="10" t="s">
        <v>429</v>
      </c>
      <c r="D61" s="15" t="s">
        <v>13</v>
      </c>
      <c r="E61" s="99" t="s">
        <v>72</v>
      </c>
      <c r="F61" s="15" t="s">
        <v>107</v>
      </c>
      <c r="G61" s="15" t="s">
        <v>253</v>
      </c>
      <c r="H61" s="18" t="s">
        <v>38</v>
      </c>
      <c r="I61" s="19" t="s">
        <v>48</v>
      </c>
      <c r="J61" s="15" t="s">
        <v>254</v>
      </c>
      <c r="K61" s="10" t="s">
        <v>42</v>
      </c>
      <c r="L61" s="10" t="s">
        <v>51</v>
      </c>
      <c r="M61" s="12">
        <f>9*12</f>
        <v>108</v>
      </c>
      <c r="N61" s="10" t="s">
        <v>140</v>
      </c>
      <c r="O61" s="10">
        <v>300</v>
      </c>
      <c r="P61" s="13">
        <f>SUM(Q61:W61)</f>
        <v>150000</v>
      </c>
      <c r="Q61" s="14">
        <v>0</v>
      </c>
      <c r="R61" s="14">
        <v>0</v>
      </c>
      <c r="S61" s="14">
        <v>0</v>
      </c>
      <c r="T61" s="14">
        <v>150000</v>
      </c>
      <c r="U61" s="14">
        <v>0</v>
      </c>
      <c r="V61" s="14">
        <v>0</v>
      </c>
      <c r="W61" s="14">
        <v>0</v>
      </c>
    </row>
    <row r="62" spans="1:23" s="100" customFormat="1" ht="33.75" customHeight="1">
      <c r="A62" s="9"/>
      <c r="B62" s="101"/>
      <c r="E62" s="135"/>
      <c r="F62" s="102"/>
      <c r="G62" s="103"/>
      <c r="H62" s="104"/>
      <c r="I62" s="105"/>
      <c r="M62" s="106"/>
      <c r="O62" s="107" t="s">
        <v>192</v>
      </c>
      <c r="P62" s="108">
        <f>SUM(P60:P61)</f>
        <v>400000</v>
      </c>
      <c r="Q62" s="108">
        <f t="shared" ref="Q62:W62" si="23">SUM(Q60:Q61)</f>
        <v>0</v>
      </c>
      <c r="R62" s="108">
        <f t="shared" si="23"/>
        <v>0</v>
      </c>
      <c r="S62" s="108">
        <f t="shared" si="23"/>
        <v>0</v>
      </c>
      <c r="T62" s="108">
        <f>SUM(T60:T61)</f>
        <v>400000</v>
      </c>
      <c r="U62" s="108">
        <f t="shared" si="23"/>
        <v>0</v>
      </c>
      <c r="V62" s="108">
        <f t="shared" si="23"/>
        <v>0</v>
      </c>
      <c r="W62" s="108">
        <f t="shared" si="23"/>
        <v>0</v>
      </c>
    </row>
    <row r="63" spans="1:23" s="7" customFormat="1" ht="28.5" customHeight="1">
      <c r="A63" s="128"/>
      <c r="B63" s="88" t="s">
        <v>193</v>
      </c>
      <c r="C63" s="89"/>
      <c r="D63" s="89"/>
      <c r="E63" s="134"/>
      <c r="F63" s="89"/>
      <c r="G63" s="89"/>
      <c r="H63" s="89"/>
      <c r="I63" s="89"/>
      <c r="J63" s="89"/>
      <c r="K63" s="89"/>
      <c r="L63" s="89"/>
      <c r="M63" s="90"/>
      <c r="N63" s="89"/>
      <c r="O63" s="89"/>
      <c r="P63" s="91"/>
      <c r="Q63" s="91"/>
      <c r="R63" s="91"/>
      <c r="S63" s="91"/>
      <c r="T63" s="91"/>
      <c r="U63" s="91"/>
      <c r="V63" s="91"/>
      <c r="W63" s="92"/>
    </row>
    <row r="64" spans="1:23" s="146" customFormat="1" ht="80.099999999999994" customHeight="1">
      <c r="A64" s="129"/>
      <c r="B64" s="145">
        <v>1</v>
      </c>
      <c r="C64" s="10" t="s">
        <v>430</v>
      </c>
      <c r="D64" s="15" t="s">
        <v>20</v>
      </c>
      <c r="E64" s="99" t="s">
        <v>62</v>
      </c>
      <c r="F64" s="15" t="s">
        <v>132</v>
      </c>
      <c r="G64" s="15" t="s">
        <v>236</v>
      </c>
      <c r="H64" s="18" t="s">
        <v>49</v>
      </c>
      <c r="I64" s="19" t="s">
        <v>39</v>
      </c>
      <c r="J64" s="15" t="s">
        <v>237</v>
      </c>
      <c r="K64" s="10" t="s">
        <v>40</v>
      </c>
      <c r="L64" s="10" t="s">
        <v>505</v>
      </c>
      <c r="M64" s="12" t="s">
        <v>166</v>
      </c>
      <c r="N64" s="10" t="s">
        <v>295</v>
      </c>
      <c r="O64" s="10">
        <v>1300</v>
      </c>
      <c r="P64" s="13">
        <f t="shared" ref="P64:P70" si="24">SUM(Q64:W64)</f>
        <v>2870000</v>
      </c>
      <c r="Q64" s="14">
        <v>0</v>
      </c>
      <c r="R64" s="14">
        <v>0</v>
      </c>
      <c r="S64" s="14">
        <v>0</v>
      </c>
      <c r="T64" s="14">
        <v>2870000</v>
      </c>
      <c r="U64" s="14">
        <v>0</v>
      </c>
      <c r="V64" s="14">
        <v>0</v>
      </c>
      <c r="W64" s="14">
        <v>0</v>
      </c>
    </row>
    <row r="65" spans="1:23" s="146" customFormat="1" ht="80.099999999999994" customHeight="1">
      <c r="A65" s="129"/>
      <c r="B65" s="145">
        <v>2</v>
      </c>
      <c r="C65" s="10" t="s">
        <v>431</v>
      </c>
      <c r="D65" s="15" t="s">
        <v>19</v>
      </c>
      <c r="E65" s="99" t="s">
        <v>69</v>
      </c>
      <c r="F65" s="15" t="s">
        <v>104</v>
      </c>
      <c r="G65" s="15" t="s">
        <v>19</v>
      </c>
      <c r="H65" s="18" t="s">
        <v>38</v>
      </c>
      <c r="I65" s="19" t="s">
        <v>39</v>
      </c>
      <c r="J65" s="15" t="s">
        <v>315</v>
      </c>
      <c r="K65" s="10" t="s">
        <v>42</v>
      </c>
      <c r="L65" s="10" t="s">
        <v>51</v>
      </c>
      <c r="M65" s="12">
        <v>1</v>
      </c>
      <c r="N65" s="10" t="s">
        <v>46</v>
      </c>
      <c r="O65" s="10">
        <v>350</v>
      </c>
      <c r="P65" s="13">
        <f t="shared" si="24"/>
        <v>300000</v>
      </c>
      <c r="Q65" s="14">
        <v>0</v>
      </c>
      <c r="R65" s="14">
        <v>0</v>
      </c>
      <c r="S65" s="14">
        <v>0</v>
      </c>
      <c r="T65" s="14">
        <v>300000</v>
      </c>
      <c r="U65" s="14">
        <v>0</v>
      </c>
      <c r="V65" s="14">
        <v>0</v>
      </c>
      <c r="W65" s="14">
        <v>0</v>
      </c>
    </row>
    <row r="66" spans="1:23" s="146" customFormat="1" ht="80.099999999999994" customHeight="1">
      <c r="A66" s="129"/>
      <c r="B66" s="145">
        <v>3</v>
      </c>
      <c r="C66" s="10" t="s">
        <v>432</v>
      </c>
      <c r="D66" s="15" t="s">
        <v>7</v>
      </c>
      <c r="E66" s="99" t="s">
        <v>86</v>
      </c>
      <c r="F66" s="15" t="s">
        <v>117</v>
      </c>
      <c r="G66" s="15" t="s">
        <v>256</v>
      </c>
      <c r="H66" s="18" t="s">
        <v>38</v>
      </c>
      <c r="I66" s="19" t="s">
        <v>39</v>
      </c>
      <c r="J66" s="15" t="s">
        <v>255</v>
      </c>
      <c r="K66" s="10" t="s">
        <v>40</v>
      </c>
      <c r="L66" s="10" t="s">
        <v>185</v>
      </c>
      <c r="M66" s="12">
        <v>1</v>
      </c>
      <c r="N66" s="10" t="s">
        <v>141</v>
      </c>
      <c r="O66" s="10">
        <v>100</v>
      </c>
      <c r="P66" s="13">
        <f t="shared" si="24"/>
        <v>800000</v>
      </c>
      <c r="Q66" s="14">
        <v>0</v>
      </c>
      <c r="R66" s="14">
        <v>0</v>
      </c>
      <c r="S66" s="14">
        <v>0</v>
      </c>
      <c r="T66" s="14">
        <v>800000</v>
      </c>
      <c r="U66" s="14">
        <v>0</v>
      </c>
      <c r="V66" s="14">
        <v>0</v>
      </c>
      <c r="W66" s="14">
        <v>0</v>
      </c>
    </row>
    <row r="67" spans="1:23" s="146" customFormat="1" ht="80.099999999999994" customHeight="1">
      <c r="A67" s="129"/>
      <c r="B67" s="145">
        <v>4</v>
      </c>
      <c r="C67" s="10" t="s">
        <v>433</v>
      </c>
      <c r="D67" s="15" t="s">
        <v>11</v>
      </c>
      <c r="E67" s="99" t="s">
        <v>76</v>
      </c>
      <c r="F67" s="15" t="s">
        <v>57</v>
      </c>
      <c r="G67" s="15" t="s">
        <v>277</v>
      </c>
      <c r="H67" s="18" t="s">
        <v>49</v>
      </c>
      <c r="I67" s="19" t="s">
        <v>39</v>
      </c>
      <c r="J67" s="15" t="s">
        <v>278</v>
      </c>
      <c r="K67" s="10" t="s">
        <v>42</v>
      </c>
      <c r="L67" s="10" t="s">
        <v>51</v>
      </c>
      <c r="M67" s="12">
        <v>2</v>
      </c>
      <c r="N67" s="10" t="s">
        <v>142</v>
      </c>
      <c r="O67" s="10">
        <v>330</v>
      </c>
      <c r="P67" s="13">
        <f t="shared" si="24"/>
        <v>760000</v>
      </c>
      <c r="Q67" s="14">
        <v>0</v>
      </c>
      <c r="R67" s="14">
        <v>0</v>
      </c>
      <c r="S67" s="14">
        <v>0</v>
      </c>
      <c r="T67" s="14">
        <v>760000</v>
      </c>
      <c r="U67" s="14">
        <v>0</v>
      </c>
      <c r="V67" s="14">
        <v>0</v>
      </c>
      <c r="W67" s="14">
        <v>0</v>
      </c>
    </row>
    <row r="68" spans="1:23" s="146" customFormat="1" ht="80.099999999999994" customHeight="1">
      <c r="A68" s="129"/>
      <c r="B68" s="145">
        <v>5</v>
      </c>
      <c r="C68" s="10" t="s">
        <v>434</v>
      </c>
      <c r="D68" s="15" t="s">
        <v>9</v>
      </c>
      <c r="E68" s="99" t="s">
        <v>79</v>
      </c>
      <c r="F68" s="15" t="s">
        <v>9</v>
      </c>
      <c r="G68" s="15" t="s">
        <v>9</v>
      </c>
      <c r="H68" s="18" t="s">
        <v>49</v>
      </c>
      <c r="I68" s="19" t="s">
        <v>39</v>
      </c>
      <c r="J68" s="15" t="s">
        <v>280</v>
      </c>
      <c r="K68" s="10" t="s">
        <v>40</v>
      </c>
      <c r="L68" s="10" t="s">
        <v>185</v>
      </c>
      <c r="M68" s="12">
        <v>1</v>
      </c>
      <c r="N68" s="10" t="s">
        <v>46</v>
      </c>
      <c r="O68" s="10">
        <v>330</v>
      </c>
      <c r="P68" s="13">
        <f t="shared" si="24"/>
        <v>1100000</v>
      </c>
      <c r="Q68" s="14">
        <v>0</v>
      </c>
      <c r="R68" s="14">
        <v>0</v>
      </c>
      <c r="S68" s="14">
        <v>0</v>
      </c>
      <c r="T68" s="14">
        <v>1100000</v>
      </c>
      <c r="U68" s="14">
        <v>0</v>
      </c>
      <c r="V68" s="14">
        <v>0</v>
      </c>
      <c r="W68" s="14">
        <v>0</v>
      </c>
    </row>
    <row r="69" spans="1:23" s="146" customFormat="1" ht="80.099999999999994" customHeight="1">
      <c r="A69" s="129"/>
      <c r="B69" s="145">
        <v>6</v>
      </c>
      <c r="C69" s="10" t="s">
        <v>435</v>
      </c>
      <c r="D69" s="15" t="s">
        <v>4</v>
      </c>
      <c r="E69" s="99" t="s">
        <v>85</v>
      </c>
      <c r="F69" s="15" t="s">
        <v>116</v>
      </c>
      <c r="G69" s="15" t="s">
        <v>381</v>
      </c>
      <c r="H69" s="18" t="s">
        <v>49</v>
      </c>
      <c r="I69" s="19" t="s">
        <v>39</v>
      </c>
      <c r="J69" s="15" t="s">
        <v>380</v>
      </c>
      <c r="K69" s="10" t="s">
        <v>42</v>
      </c>
      <c r="L69" s="10" t="s">
        <v>51</v>
      </c>
      <c r="M69" s="12">
        <v>1</v>
      </c>
      <c r="N69" s="10" t="s">
        <v>46</v>
      </c>
      <c r="O69" s="10">
        <v>180</v>
      </c>
      <c r="P69" s="13">
        <f t="shared" ref="P69" si="25">SUM(Q69:W69)</f>
        <v>60000</v>
      </c>
      <c r="Q69" s="14">
        <v>0</v>
      </c>
      <c r="R69" s="14">
        <v>0</v>
      </c>
      <c r="S69" s="14">
        <v>0</v>
      </c>
      <c r="T69" s="14">
        <v>60000</v>
      </c>
      <c r="U69" s="14">
        <v>0</v>
      </c>
      <c r="V69" s="14">
        <v>0</v>
      </c>
      <c r="W69" s="14">
        <v>0</v>
      </c>
    </row>
    <row r="70" spans="1:23" s="146" customFormat="1" ht="80.099999999999994" customHeight="1">
      <c r="A70" s="129"/>
      <c r="B70" s="145">
        <v>7</v>
      </c>
      <c r="C70" s="10" t="s">
        <v>436</v>
      </c>
      <c r="D70" s="15" t="s">
        <v>4</v>
      </c>
      <c r="E70" s="99" t="s">
        <v>85</v>
      </c>
      <c r="F70" s="15" t="s">
        <v>116</v>
      </c>
      <c r="G70" s="15" t="s">
        <v>270</v>
      </c>
      <c r="H70" s="18" t="s">
        <v>49</v>
      </c>
      <c r="I70" s="19" t="s">
        <v>39</v>
      </c>
      <c r="J70" s="15" t="s">
        <v>269</v>
      </c>
      <c r="K70" s="10" t="s">
        <v>42</v>
      </c>
      <c r="L70" s="10" t="s">
        <v>51</v>
      </c>
      <c r="M70" s="12">
        <v>20</v>
      </c>
      <c r="N70" s="10" t="s">
        <v>139</v>
      </c>
      <c r="O70" s="10">
        <v>220</v>
      </c>
      <c r="P70" s="13">
        <f t="shared" si="24"/>
        <v>270000</v>
      </c>
      <c r="Q70" s="14">
        <v>0</v>
      </c>
      <c r="R70" s="14">
        <v>0</v>
      </c>
      <c r="S70" s="14">
        <v>0</v>
      </c>
      <c r="T70" s="14">
        <v>270000</v>
      </c>
      <c r="U70" s="14">
        <v>0</v>
      </c>
      <c r="V70" s="14">
        <v>0</v>
      </c>
      <c r="W70" s="14">
        <v>0</v>
      </c>
    </row>
    <row r="71" spans="1:23" s="100" customFormat="1" ht="33.75" customHeight="1">
      <c r="A71" s="9"/>
      <c r="B71" s="101"/>
      <c r="E71" s="135"/>
      <c r="F71" s="102"/>
      <c r="G71" s="103"/>
      <c r="H71" s="104"/>
      <c r="I71" s="105"/>
      <c r="M71" s="106"/>
      <c r="O71" s="107" t="s">
        <v>194</v>
      </c>
      <c r="P71" s="156">
        <f t="shared" ref="P71:W71" si="26">SUM(P64:P70)</f>
        <v>6160000</v>
      </c>
      <c r="Q71" s="108">
        <f t="shared" si="26"/>
        <v>0</v>
      </c>
      <c r="R71" s="108">
        <f t="shared" si="26"/>
        <v>0</v>
      </c>
      <c r="S71" s="108">
        <f t="shared" si="26"/>
        <v>0</v>
      </c>
      <c r="T71" s="108">
        <f t="shared" si="26"/>
        <v>6160000</v>
      </c>
      <c r="U71" s="108">
        <f t="shared" si="26"/>
        <v>0</v>
      </c>
      <c r="V71" s="108">
        <f t="shared" si="26"/>
        <v>0</v>
      </c>
      <c r="W71" s="108">
        <f t="shared" si="26"/>
        <v>0</v>
      </c>
    </row>
    <row r="72" spans="1:23" s="7" customFormat="1" ht="28.5" customHeight="1">
      <c r="A72" s="128"/>
      <c r="B72" s="88" t="s">
        <v>293</v>
      </c>
      <c r="C72" s="89"/>
      <c r="D72" s="89"/>
      <c r="E72" s="134"/>
      <c r="F72" s="89"/>
      <c r="G72" s="89"/>
      <c r="H72" s="89"/>
      <c r="I72" s="89"/>
      <c r="J72" s="89"/>
      <c r="K72" s="89"/>
      <c r="L72" s="89"/>
      <c r="M72" s="90"/>
      <c r="N72" s="89"/>
      <c r="O72" s="89"/>
      <c r="P72" s="91"/>
      <c r="Q72" s="91"/>
      <c r="R72" s="91"/>
      <c r="S72" s="91"/>
      <c r="T72" s="91"/>
      <c r="U72" s="91"/>
      <c r="V72" s="91"/>
      <c r="W72" s="92"/>
    </row>
    <row r="73" spans="1:23" s="146" customFormat="1" ht="80.099999999999994" customHeight="1">
      <c r="A73" s="129"/>
      <c r="B73" s="145">
        <v>1</v>
      </c>
      <c r="C73" s="10" t="s">
        <v>437</v>
      </c>
      <c r="D73" s="15" t="s">
        <v>20</v>
      </c>
      <c r="E73" s="99" t="s">
        <v>90</v>
      </c>
      <c r="F73" s="15" t="s">
        <v>122</v>
      </c>
      <c r="G73" s="15" t="s">
        <v>354</v>
      </c>
      <c r="H73" s="18" t="s">
        <v>38</v>
      </c>
      <c r="I73" s="19" t="s">
        <v>47</v>
      </c>
      <c r="J73" s="15" t="s">
        <v>353</v>
      </c>
      <c r="K73" s="10" t="s">
        <v>40</v>
      </c>
      <c r="L73" s="10" t="s">
        <v>185</v>
      </c>
      <c r="M73" s="12">
        <v>200</v>
      </c>
      <c r="N73" s="10" t="s">
        <v>139</v>
      </c>
      <c r="O73" s="10">
        <v>65</v>
      </c>
      <c r="P73" s="13">
        <f t="shared" ref="P73" si="27">SUM(Q73:W73)</f>
        <v>745000</v>
      </c>
      <c r="Q73" s="14">
        <v>0</v>
      </c>
      <c r="R73" s="14">
        <v>0</v>
      </c>
      <c r="S73" s="14">
        <v>0</v>
      </c>
      <c r="T73" s="14">
        <v>745000</v>
      </c>
      <c r="U73" s="14">
        <v>0</v>
      </c>
      <c r="V73" s="14">
        <v>0</v>
      </c>
      <c r="W73" s="14">
        <v>0</v>
      </c>
    </row>
    <row r="74" spans="1:23" s="146" customFormat="1" ht="80.099999999999994" customHeight="1">
      <c r="A74" s="129"/>
      <c r="B74" s="145">
        <v>2</v>
      </c>
      <c r="C74" s="10" t="s">
        <v>438</v>
      </c>
      <c r="D74" s="15" t="s">
        <v>0</v>
      </c>
      <c r="E74" s="99" t="s">
        <v>63</v>
      </c>
      <c r="F74" s="15" t="s">
        <v>99</v>
      </c>
      <c r="G74" s="15" t="s">
        <v>355</v>
      </c>
      <c r="H74" s="18" t="s">
        <v>49</v>
      </c>
      <c r="I74" s="19" t="s">
        <v>47</v>
      </c>
      <c r="J74" s="15" t="s">
        <v>356</v>
      </c>
      <c r="K74" s="10" t="s">
        <v>40</v>
      </c>
      <c r="L74" s="10" t="s">
        <v>185</v>
      </c>
      <c r="M74" s="12">
        <v>250</v>
      </c>
      <c r="N74" s="10" t="s">
        <v>139</v>
      </c>
      <c r="O74" s="10">
        <v>74</v>
      </c>
      <c r="P74" s="13">
        <f t="shared" ref="P74" si="28">SUM(Q74:W74)</f>
        <v>1167500</v>
      </c>
      <c r="Q74" s="14">
        <v>0</v>
      </c>
      <c r="R74" s="14">
        <v>0</v>
      </c>
      <c r="S74" s="14">
        <v>0</v>
      </c>
      <c r="T74" s="14">
        <v>1167500</v>
      </c>
      <c r="U74" s="14">
        <v>0</v>
      </c>
      <c r="V74" s="14">
        <v>0</v>
      </c>
      <c r="W74" s="14">
        <v>0</v>
      </c>
    </row>
    <row r="75" spans="1:23" s="146" customFormat="1" ht="80.099999999999994" customHeight="1">
      <c r="A75" s="129"/>
      <c r="B75" s="145">
        <v>3</v>
      </c>
      <c r="C75" s="10" t="s">
        <v>439</v>
      </c>
      <c r="D75" s="15" t="s">
        <v>3</v>
      </c>
      <c r="E75" s="99" t="s">
        <v>95</v>
      </c>
      <c r="F75" s="15" t="s">
        <v>125</v>
      </c>
      <c r="G75" s="15" t="s">
        <v>358</v>
      </c>
      <c r="H75" s="18" t="s">
        <v>38</v>
      </c>
      <c r="I75" s="19" t="s">
        <v>47</v>
      </c>
      <c r="J75" s="15" t="s">
        <v>357</v>
      </c>
      <c r="K75" s="10" t="s">
        <v>40</v>
      </c>
      <c r="L75" s="10" t="s">
        <v>185</v>
      </c>
      <c r="M75" s="12">
        <v>280</v>
      </c>
      <c r="N75" s="10" t="s">
        <v>139</v>
      </c>
      <c r="O75" s="10">
        <v>57</v>
      </c>
      <c r="P75" s="13">
        <f t="shared" ref="P75:P76" si="29">SUM(Q75:W75)</f>
        <v>980000</v>
      </c>
      <c r="Q75" s="14">
        <v>0</v>
      </c>
      <c r="R75" s="14">
        <v>0</v>
      </c>
      <c r="S75" s="14">
        <v>0</v>
      </c>
      <c r="T75" s="14">
        <v>980000</v>
      </c>
      <c r="U75" s="14">
        <v>0</v>
      </c>
      <c r="V75" s="14">
        <v>0</v>
      </c>
      <c r="W75" s="14">
        <v>0</v>
      </c>
    </row>
    <row r="76" spans="1:23" s="146" customFormat="1" ht="80.099999999999994" customHeight="1">
      <c r="A76" s="129"/>
      <c r="B76" s="145">
        <v>4</v>
      </c>
      <c r="C76" s="10" t="s">
        <v>440</v>
      </c>
      <c r="D76" s="15" t="s">
        <v>3</v>
      </c>
      <c r="E76" s="99" t="s">
        <v>75</v>
      </c>
      <c r="F76" s="15" t="s">
        <v>53</v>
      </c>
      <c r="G76" s="15" t="s">
        <v>360</v>
      </c>
      <c r="H76" s="18" t="s">
        <v>49</v>
      </c>
      <c r="I76" s="19" t="s">
        <v>47</v>
      </c>
      <c r="J76" s="15" t="s">
        <v>359</v>
      </c>
      <c r="K76" s="10" t="s">
        <v>40</v>
      </c>
      <c r="L76" s="10" t="s">
        <v>185</v>
      </c>
      <c r="M76" s="12">
        <v>250</v>
      </c>
      <c r="N76" s="10" t="s">
        <v>139</v>
      </c>
      <c r="O76" s="10">
        <v>64</v>
      </c>
      <c r="P76" s="13">
        <f t="shared" si="29"/>
        <v>1290000</v>
      </c>
      <c r="Q76" s="14">
        <v>0</v>
      </c>
      <c r="R76" s="14">
        <v>0</v>
      </c>
      <c r="S76" s="14">
        <v>0</v>
      </c>
      <c r="T76" s="14">
        <v>1290000</v>
      </c>
      <c r="U76" s="14">
        <v>0</v>
      </c>
      <c r="V76" s="14">
        <v>0</v>
      </c>
      <c r="W76" s="14">
        <v>0</v>
      </c>
    </row>
    <row r="77" spans="1:23" s="146" customFormat="1" ht="80.099999999999994" customHeight="1">
      <c r="A77" s="129"/>
      <c r="B77" s="145">
        <v>5</v>
      </c>
      <c r="C77" s="10" t="s">
        <v>441</v>
      </c>
      <c r="D77" s="15" t="s">
        <v>2</v>
      </c>
      <c r="E77" s="99" t="s">
        <v>60</v>
      </c>
      <c r="F77" s="15" t="s">
        <v>12</v>
      </c>
      <c r="G77" s="15" t="s">
        <v>347</v>
      </c>
      <c r="H77" s="18" t="s">
        <v>49</v>
      </c>
      <c r="I77" s="19" t="s">
        <v>47</v>
      </c>
      <c r="J77" s="15" t="s">
        <v>345</v>
      </c>
      <c r="K77" s="10" t="s">
        <v>40</v>
      </c>
      <c r="L77" s="10" t="s">
        <v>185</v>
      </c>
      <c r="M77" s="12">
        <v>250</v>
      </c>
      <c r="N77" s="10" t="s">
        <v>139</v>
      </c>
      <c r="O77" s="10">
        <v>300</v>
      </c>
      <c r="P77" s="13">
        <f t="shared" ref="P77" si="30">SUM(Q77:W77)</f>
        <v>1126000</v>
      </c>
      <c r="Q77" s="14">
        <v>0</v>
      </c>
      <c r="R77" s="14">
        <v>0</v>
      </c>
      <c r="S77" s="14">
        <v>0</v>
      </c>
      <c r="T77" s="14">
        <v>1126000</v>
      </c>
      <c r="U77" s="14">
        <v>0</v>
      </c>
      <c r="V77" s="14">
        <v>0</v>
      </c>
      <c r="W77" s="14">
        <v>0</v>
      </c>
    </row>
    <row r="78" spans="1:23" s="146" customFormat="1" ht="80.099999999999994" customHeight="1">
      <c r="A78" s="129"/>
      <c r="B78" s="145">
        <v>6</v>
      </c>
      <c r="C78" s="10" t="s">
        <v>442</v>
      </c>
      <c r="D78" s="15" t="s">
        <v>2</v>
      </c>
      <c r="E78" s="99" t="s">
        <v>60</v>
      </c>
      <c r="F78" s="15" t="s">
        <v>12</v>
      </c>
      <c r="G78" s="15" t="s">
        <v>348</v>
      </c>
      <c r="H78" s="18" t="s">
        <v>49</v>
      </c>
      <c r="I78" s="19" t="s">
        <v>47</v>
      </c>
      <c r="J78" s="15" t="s">
        <v>346</v>
      </c>
      <c r="K78" s="10" t="s">
        <v>40</v>
      </c>
      <c r="L78" s="10" t="s">
        <v>185</v>
      </c>
      <c r="M78" s="12">
        <v>150</v>
      </c>
      <c r="N78" s="10" t="s">
        <v>139</v>
      </c>
      <c r="O78" s="10">
        <v>200</v>
      </c>
      <c r="P78" s="13">
        <f t="shared" ref="P78" si="31">SUM(Q78:W78)</f>
        <v>603000</v>
      </c>
      <c r="Q78" s="14">
        <v>0</v>
      </c>
      <c r="R78" s="14">
        <v>0</v>
      </c>
      <c r="S78" s="14">
        <v>0</v>
      </c>
      <c r="T78" s="14">
        <v>603000</v>
      </c>
      <c r="U78" s="14">
        <v>0</v>
      </c>
      <c r="V78" s="14">
        <v>0</v>
      </c>
      <c r="W78" s="14">
        <v>0</v>
      </c>
    </row>
    <row r="79" spans="1:23" s="146" customFormat="1" ht="80.099999999999994" customHeight="1">
      <c r="A79" s="129"/>
      <c r="B79" s="145">
        <v>7</v>
      </c>
      <c r="C79" s="10" t="s">
        <v>443</v>
      </c>
      <c r="D79" s="15" t="s">
        <v>2</v>
      </c>
      <c r="E79" s="99" t="s">
        <v>60</v>
      </c>
      <c r="F79" s="15" t="s">
        <v>12</v>
      </c>
      <c r="G79" s="15" t="s">
        <v>349</v>
      </c>
      <c r="H79" s="18" t="s">
        <v>49</v>
      </c>
      <c r="I79" s="19" t="s">
        <v>47</v>
      </c>
      <c r="J79" s="15" t="s">
        <v>350</v>
      </c>
      <c r="K79" s="10" t="s">
        <v>40</v>
      </c>
      <c r="L79" s="10" t="s">
        <v>185</v>
      </c>
      <c r="M79" s="12">
        <v>175</v>
      </c>
      <c r="N79" s="10" t="s">
        <v>139</v>
      </c>
      <c r="O79" s="10">
        <v>100</v>
      </c>
      <c r="P79" s="13">
        <f t="shared" ref="P79:P81" si="32">SUM(Q79:W79)</f>
        <v>970000</v>
      </c>
      <c r="Q79" s="14">
        <v>0</v>
      </c>
      <c r="R79" s="14">
        <v>0</v>
      </c>
      <c r="S79" s="14">
        <v>0</v>
      </c>
      <c r="T79" s="14">
        <v>970000</v>
      </c>
      <c r="U79" s="14">
        <v>0</v>
      </c>
      <c r="V79" s="14">
        <v>0</v>
      </c>
      <c r="W79" s="14">
        <v>0</v>
      </c>
    </row>
    <row r="80" spans="1:23" s="146" customFormat="1" ht="80.099999999999994" customHeight="1">
      <c r="A80" s="129"/>
      <c r="B80" s="145">
        <v>8</v>
      </c>
      <c r="C80" s="10" t="s">
        <v>444</v>
      </c>
      <c r="D80" s="15" t="s">
        <v>8</v>
      </c>
      <c r="E80" s="99" t="s">
        <v>84</v>
      </c>
      <c r="F80" s="15" t="s">
        <v>115</v>
      </c>
      <c r="G80" s="15" t="s">
        <v>364</v>
      </c>
      <c r="H80" s="18" t="s">
        <v>38</v>
      </c>
      <c r="I80" s="19" t="s">
        <v>47</v>
      </c>
      <c r="J80" s="15" t="s">
        <v>363</v>
      </c>
      <c r="K80" s="10" t="s">
        <v>40</v>
      </c>
      <c r="L80" s="10" t="s">
        <v>185</v>
      </c>
      <c r="M80" s="12">
        <v>320</v>
      </c>
      <c r="N80" s="10" t="s">
        <v>139</v>
      </c>
      <c r="O80" s="10">
        <v>110</v>
      </c>
      <c r="P80" s="13">
        <f t="shared" si="32"/>
        <v>1414000</v>
      </c>
      <c r="Q80" s="14">
        <v>0</v>
      </c>
      <c r="R80" s="14">
        <v>0</v>
      </c>
      <c r="S80" s="14">
        <v>0</v>
      </c>
      <c r="T80" s="14">
        <v>1414000</v>
      </c>
      <c r="U80" s="14">
        <v>0</v>
      </c>
      <c r="V80" s="14">
        <v>0</v>
      </c>
      <c r="W80" s="14">
        <v>0</v>
      </c>
    </row>
    <row r="81" spans="1:24" s="146" customFormat="1" ht="80.099999999999994" customHeight="1">
      <c r="A81" s="129"/>
      <c r="B81" s="145">
        <v>9</v>
      </c>
      <c r="C81" s="10" t="s">
        <v>445</v>
      </c>
      <c r="D81" s="15" t="s">
        <v>9</v>
      </c>
      <c r="E81" s="99" t="s">
        <v>79</v>
      </c>
      <c r="F81" s="15" t="s">
        <v>9</v>
      </c>
      <c r="G81" s="15" t="s">
        <v>361</v>
      </c>
      <c r="H81" s="18" t="s">
        <v>49</v>
      </c>
      <c r="I81" s="19" t="s">
        <v>47</v>
      </c>
      <c r="J81" s="15" t="s">
        <v>362</v>
      </c>
      <c r="K81" s="10" t="s">
        <v>40</v>
      </c>
      <c r="L81" s="10" t="s">
        <v>185</v>
      </c>
      <c r="M81" s="12">
        <v>250</v>
      </c>
      <c r="N81" s="10" t="s">
        <v>139</v>
      </c>
      <c r="O81" s="10">
        <v>55</v>
      </c>
      <c r="P81" s="13">
        <f t="shared" si="32"/>
        <v>1043000</v>
      </c>
      <c r="Q81" s="14">
        <v>0</v>
      </c>
      <c r="R81" s="14">
        <v>0</v>
      </c>
      <c r="S81" s="14">
        <v>0</v>
      </c>
      <c r="T81" s="14">
        <v>1043000</v>
      </c>
      <c r="U81" s="14">
        <v>0</v>
      </c>
      <c r="V81" s="14">
        <v>0</v>
      </c>
      <c r="W81" s="14">
        <v>0</v>
      </c>
    </row>
    <row r="82" spans="1:24" s="146" customFormat="1" ht="80.099999999999994" customHeight="1">
      <c r="A82" s="129"/>
      <c r="B82" s="145">
        <v>10</v>
      </c>
      <c r="C82" s="10" t="s">
        <v>446</v>
      </c>
      <c r="D82" s="15" t="s">
        <v>4</v>
      </c>
      <c r="E82" s="99" t="s">
        <v>85</v>
      </c>
      <c r="F82" s="15" t="s">
        <v>116</v>
      </c>
      <c r="G82" s="15" t="s">
        <v>270</v>
      </c>
      <c r="H82" s="18" t="s">
        <v>49</v>
      </c>
      <c r="I82" s="19" t="s">
        <v>47</v>
      </c>
      <c r="J82" s="15" t="s">
        <v>271</v>
      </c>
      <c r="K82" s="10" t="s">
        <v>40</v>
      </c>
      <c r="L82" s="10" t="s">
        <v>185</v>
      </c>
      <c r="M82" s="12">
        <v>1000</v>
      </c>
      <c r="N82" s="10" t="s">
        <v>139</v>
      </c>
      <c r="O82" s="10">
        <v>80</v>
      </c>
      <c r="P82" s="13">
        <f t="shared" ref="P82:P84" si="33">SUM(Q82:W82)</f>
        <v>1170000</v>
      </c>
      <c r="Q82" s="14">
        <v>0</v>
      </c>
      <c r="R82" s="14">
        <v>0</v>
      </c>
      <c r="S82" s="14">
        <v>0</v>
      </c>
      <c r="T82" s="14">
        <v>1170000</v>
      </c>
      <c r="U82" s="14">
        <v>0</v>
      </c>
      <c r="V82" s="14">
        <v>0</v>
      </c>
      <c r="W82" s="14">
        <v>0</v>
      </c>
    </row>
    <row r="83" spans="1:24" s="146" customFormat="1" ht="80.099999999999994" customHeight="1">
      <c r="A83" s="129"/>
      <c r="B83" s="145">
        <v>11</v>
      </c>
      <c r="C83" s="10" t="s">
        <v>447</v>
      </c>
      <c r="D83" s="15" t="s">
        <v>4</v>
      </c>
      <c r="E83" s="99" t="s">
        <v>65</v>
      </c>
      <c r="F83" s="15" t="s">
        <v>4</v>
      </c>
      <c r="G83" s="15" t="s">
        <v>366</v>
      </c>
      <c r="H83" s="18" t="s">
        <v>49</v>
      </c>
      <c r="I83" s="19" t="s">
        <v>47</v>
      </c>
      <c r="J83" s="15" t="s">
        <v>365</v>
      </c>
      <c r="K83" s="10" t="s">
        <v>40</v>
      </c>
      <c r="L83" s="10" t="s">
        <v>185</v>
      </c>
      <c r="M83" s="12">
        <v>270</v>
      </c>
      <c r="N83" s="10" t="s">
        <v>139</v>
      </c>
      <c r="O83" s="10">
        <v>60</v>
      </c>
      <c r="P83" s="13">
        <f t="shared" si="33"/>
        <v>785000</v>
      </c>
      <c r="Q83" s="14">
        <v>0</v>
      </c>
      <c r="R83" s="14">
        <v>0</v>
      </c>
      <c r="S83" s="14">
        <v>0</v>
      </c>
      <c r="T83" s="14">
        <v>785000</v>
      </c>
      <c r="U83" s="14">
        <v>0</v>
      </c>
      <c r="V83" s="14">
        <v>0</v>
      </c>
      <c r="W83" s="14">
        <v>0</v>
      </c>
    </row>
    <row r="84" spans="1:24" s="146" customFormat="1" ht="80.099999999999994" customHeight="1">
      <c r="A84" s="129"/>
      <c r="B84" s="145">
        <v>12</v>
      </c>
      <c r="C84" s="10" t="s">
        <v>448</v>
      </c>
      <c r="D84" s="15" t="s">
        <v>4</v>
      </c>
      <c r="E84" s="99" t="s">
        <v>65</v>
      </c>
      <c r="F84" s="15" t="s">
        <v>4</v>
      </c>
      <c r="G84" s="15" t="s">
        <v>368</v>
      </c>
      <c r="H84" s="18" t="s">
        <v>49</v>
      </c>
      <c r="I84" s="19" t="s">
        <v>47</v>
      </c>
      <c r="J84" s="15" t="s">
        <v>367</v>
      </c>
      <c r="K84" s="10" t="s">
        <v>40</v>
      </c>
      <c r="L84" s="10" t="s">
        <v>185</v>
      </c>
      <c r="M84" s="12">
        <v>330</v>
      </c>
      <c r="N84" s="10" t="s">
        <v>139</v>
      </c>
      <c r="O84" s="10">
        <v>78</v>
      </c>
      <c r="P84" s="13">
        <f t="shared" si="33"/>
        <v>1184700</v>
      </c>
      <c r="Q84" s="14">
        <v>0</v>
      </c>
      <c r="R84" s="14">
        <v>0</v>
      </c>
      <c r="S84" s="14">
        <v>0</v>
      </c>
      <c r="T84" s="14">
        <v>1184700</v>
      </c>
      <c r="U84" s="14">
        <v>0</v>
      </c>
      <c r="V84" s="14">
        <v>0</v>
      </c>
      <c r="W84" s="14">
        <v>0</v>
      </c>
    </row>
    <row r="85" spans="1:24" s="146" customFormat="1" ht="80.099999999999994" customHeight="1">
      <c r="A85" s="129"/>
      <c r="B85" s="145">
        <v>13</v>
      </c>
      <c r="C85" s="10" t="s">
        <v>449</v>
      </c>
      <c r="D85" s="15" t="s">
        <v>17</v>
      </c>
      <c r="E85" s="99" t="s">
        <v>80</v>
      </c>
      <c r="F85" s="15" t="s">
        <v>112</v>
      </c>
      <c r="G85" s="15" t="s">
        <v>352</v>
      </c>
      <c r="H85" s="18" t="s">
        <v>49</v>
      </c>
      <c r="I85" s="19" t="s">
        <v>47</v>
      </c>
      <c r="J85" s="15" t="s">
        <v>351</v>
      </c>
      <c r="K85" s="10" t="s">
        <v>40</v>
      </c>
      <c r="L85" s="10" t="s">
        <v>185</v>
      </c>
      <c r="M85" s="12">
        <v>370</v>
      </c>
      <c r="N85" s="10" t="s">
        <v>139</v>
      </c>
      <c r="O85" s="10">
        <v>70</v>
      </c>
      <c r="P85" s="13">
        <f t="shared" ref="P85" si="34">SUM(Q85:W85)</f>
        <v>1925000</v>
      </c>
      <c r="Q85" s="14">
        <v>0</v>
      </c>
      <c r="R85" s="14">
        <v>0</v>
      </c>
      <c r="S85" s="14">
        <v>0</v>
      </c>
      <c r="T85" s="14">
        <v>1925000</v>
      </c>
      <c r="U85" s="14">
        <v>0</v>
      </c>
      <c r="V85" s="14">
        <v>0</v>
      </c>
      <c r="W85" s="14">
        <v>0</v>
      </c>
    </row>
    <row r="86" spans="1:24" s="146" customFormat="1" ht="99.75" customHeight="1">
      <c r="A86" s="129"/>
      <c r="B86" s="145">
        <v>14</v>
      </c>
      <c r="C86" s="10" t="s">
        <v>450</v>
      </c>
      <c r="D86" s="15" t="s">
        <v>17</v>
      </c>
      <c r="E86" s="99" t="s">
        <v>83</v>
      </c>
      <c r="F86" s="15" t="s">
        <v>17</v>
      </c>
      <c r="G86" s="15" t="s">
        <v>275</v>
      </c>
      <c r="H86" s="18" t="s">
        <v>49</v>
      </c>
      <c r="I86" s="19" t="s">
        <v>47</v>
      </c>
      <c r="J86" s="15" t="s">
        <v>335</v>
      </c>
      <c r="K86" s="10" t="s">
        <v>40</v>
      </c>
      <c r="L86" s="10" t="s">
        <v>185</v>
      </c>
      <c r="M86" s="12">
        <v>100</v>
      </c>
      <c r="N86" s="10" t="s">
        <v>139</v>
      </c>
      <c r="O86" s="10">
        <v>50</v>
      </c>
      <c r="P86" s="13">
        <f t="shared" ref="P86" si="35">SUM(Q86:W86)</f>
        <v>500000</v>
      </c>
      <c r="Q86" s="14">
        <v>0</v>
      </c>
      <c r="R86" s="14">
        <v>0</v>
      </c>
      <c r="S86" s="14">
        <v>0</v>
      </c>
      <c r="T86" s="14">
        <v>500000</v>
      </c>
      <c r="U86" s="14">
        <v>0</v>
      </c>
      <c r="V86" s="14">
        <v>0</v>
      </c>
      <c r="W86" s="14">
        <v>0</v>
      </c>
    </row>
    <row r="87" spans="1:24" s="100" customFormat="1" ht="33.75" customHeight="1">
      <c r="A87" s="9"/>
      <c r="B87" s="101"/>
      <c r="E87" s="135"/>
      <c r="F87" s="102"/>
      <c r="G87" s="103"/>
      <c r="H87" s="104"/>
      <c r="I87" s="105"/>
      <c r="M87" s="106"/>
      <c r="O87" s="107" t="s">
        <v>195</v>
      </c>
      <c r="P87" s="109">
        <f>SUM(P73:P86)</f>
        <v>14903200</v>
      </c>
      <c r="Q87" s="109">
        <f t="shared" ref="Q87:W87" si="36">SUM(Q73:Q86)</f>
        <v>0</v>
      </c>
      <c r="R87" s="109">
        <f t="shared" si="36"/>
        <v>0</v>
      </c>
      <c r="S87" s="109">
        <f t="shared" si="36"/>
        <v>0</v>
      </c>
      <c r="T87" s="109">
        <f>SUM(T73:T86)</f>
        <v>14903200</v>
      </c>
      <c r="U87" s="109">
        <f t="shared" si="36"/>
        <v>0</v>
      </c>
      <c r="V87" s="109">
        <f t="shared" si="36"/>
        <v>0</v>
      </c>
      <c r="W87" s="109">
        <f t="shared" si="36"/>
        <v>0</v>
      </c>
    </row>
    <row r="88" spans="1:24" s="7" customFormat="1" ht="28.5" customHeight="1">
      <c r="A88" s="128"/>
      <c r="B88" s="88" t="s">
        <v>292</v>
      </c>
      <c r="C88" s="89"/>
      <c r="D88" s="89"/>
      <c r="E88" s="134"/>
      <c r="F88" s="89"/>
      <c r="G88" s="89"/>
      <c r="H88" s="89"/>
      <c r="I88" s="89"/>
      <c r="J88" s="89"/>
      <c r="K88" s="89"/>
      <c r="L88" s="89"/>
      <c r="M88" s="90"/>
      <c r="N88" s="89"/>
      <c r="O88" s="89"/>
      <c r="P88" s="91"/>
      <c r="Q88" s="91"/>
      <c r="R88" s="91"/>
      <c r="S88" s="91"/>
      <c r="T88" s="91"/>
      <c r="U88" s="91"/>
      <c r="V88" s="91"/>
      <c r="W88" s="92"/>
    </row>
    <row r="89" spans="1:24" s="146" customFormat="1" ht="80.099999999999994" customHeight="1">
      <c r="A89" s="129"/>
      <c r="B89" s="145">
        <v>1</v>
      </c>
      <c r="C89" s="10" t="s">
        <v>451</v>
      </c>
      <c r="D89" s="15" t="s">
        <v>12</v>
      </c>
      <c r="E89" s="99" t="s">
        <v>60</v>
      </c>
      <c r="F89" s="15" t="s">
        <v>12</v>
      </c>
      <c r="G89" s="15" t="s">
        <v>12</v>
      </c>
      <c r="H89" s="18" t="s">
        <v>50</v>
      </c>
      <c r="I89" s="19" t="s">
        <v>47</v>
      </c>
      <c r="J89" s="15" t="s">
        <v>294</v>
      </c>
      <c r="K89" s="10" t="s">
        <v>40</v>
      </c>
      <c r="L89" s="10" t="s">
        <v>505</v>
      </c>
      <c r="M89" s="12">
        <v>300</v>
      </c>
      <c r="N89" s="10" t="s">
        <v>139</v>
      </c>
      <c r="O89" s="10">
        <v>130</v>
      </c>
      <c r="P89" s="13">
        <f t="shared" ref="P89" si="37">SUM(Q89:W89)</f>
        <v>3000000</v>
      </c>
      <c r="Q89" s="14">
        <v>0</v>
      </c>
      <c r="R89" s="14">
        <v>0</v>
      </c>
      <c r="S89" s="14">
        <v>0</v>
      </c>
      <c r="T89" s="14">
        <v>3000000</v>
      </c>
      <c r="U89" s="14">
        <v>0</v>
      </c>
      <c r="V89" s="14">
        <v>0</v>
      </c>
      <c r="W89" s="14">
        <v>0</v>
      </c>
    </row>
    <row r="90" spans="1:24" s="100" customFormat="1" ht="33.75" customHeight="1">
      <c r="A90" s="9"/>
      <c r="B90" s="101"/>
      <c r="E90" s="135"/>
      <c r="F90" s="102"/>
      <c r="G90" s="103"/>
      <c r="H90" s="104"/>
      <c r="I90" s="105"/>
      <c r="M90" s="106"/>
      <c r="O90" s="107" t="s">
        <v>291</v>
      </c>
      <c r="P90" s="109">
        <f>SUM(P89:P89)</f>
        <v>3000000</v>
      </c>
      <c r="Q90" s="109">
        <f t="shared" ref="Q90:W90" si="38">SUM(Q89:Q89)</f>
        <v>0</v>
      </c>
      <c r="R90" s="109">
        <f t="shared" si="38"/>
        <v>0</v>
      </c>
      <c r="S90" s="109">
        <f t="shared" si="38"/>
        <v>0</v>
      </c>
      <c r="T90" s="109">
        <f>SUM(T89:T89)</f>
        <v>3000000</v>
      </c>
      <c r="U90" s="109">
        <f t="shared" si="38"/>
        <v>0</v>
      </c>
      <c r="V90" s="109">
        <f t="shared" si="38"/>
        <v>0</v>
      </c>
      <c r="W90" s="109">
        <f t="shared" si="38"/>
        <v>0</v>
      </c>
    </row>
    <row r="91" spans="1:24" s="110" customFormat="1" ht="33.75" customHeight="1">
      <c r="A91" s="9"/>
      <c r="B91" s="101"/>
      <c r="C91" s="100"/>
      <c r="D91" s="100"/>
      <c r="E91" s="135"/>
      <c r="F91" s="102"/>
      <c r="G91" s="103"/>
      <c r="H91" s="104"/>
      <c r="I91" s="105"/>
      <c r="J91" s="100"/>
      <c r="K91" s="100"/>
      <c r="L91" s="100"/>
      <c r="M91" s="106"/>
      <c r="N91" s="100"/>
      <c r="O91" s="111"/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:24" s="7" customFormat="1" ht="28.5" customHeight="1">
      <c r="A92" s="128"/>
      <c r="B92" s="112" t="s">
        <v>196</v>
      </c>
      <c r="C92" s="113"/>
      <c r="D92" s="113"/>
      <c r="E92" s="136"/>
      <c r="F92" s="113"/>
      <c r="G92" s="113"/>
      <c r="H92" s="113"/>
      <c r="I92" s="113"/>
      <c r="J92" s="113"/>
      <c r="K92" s="113"/>
      <c r="L92" s="113"/>
      <c r="M92" s="114"/>
      <c r="N92" s="113"/>
      <c r="O92" s="113"/>
      <c r="P92" s="115"/>
      <c r="Q92" s="115"/>
      <c r="R92" s="115"/>
      <c r="S92" s="115"/>
      <c r="T92" s="115"/>
      <c r="U92" s="115"/>
      <c r="V92" s="115"/>
      <c r="W92" s="115"/>
    </row>
    <row r="93" spans="1:24" s="146" customFormat="1" ht="80.099999999999994" customHeight="1">
      <c r="A93" s="129"/>
      <c r="B93" s="145">
        <v>1</v>
      </c>
      <c r="C93" s="10" t="s">
        <v>452</v>
      </c>
      <c r="D93" s="15" t="s">
        <v>20</v>
      </c>
      <c r="E93" s="99" t="s">
        <v>88</v>
      </c>
      <c r="F93" s="15" t="s">
        <v>120</v>
      </c>
      <c r="G93" s="15" t="s">
        <v>238</v>
      </c>
      <c r="H93" s="18" t="s">
        <v>38</v>
      </c>
      <c r="I93" s="19" t="s">
        <v>39</v>
      </c>
      <c r="J93" s="15" t="s">
        <v>160</v>
      </c>
      <c r="K93" s="10" t="s">
        <v>42</v>
      </c>
      <c r="L93" s="10" t="s">
        <v>51</v>
      </c>
      <c r="M93" s="12">
        <v>6000</v>
      </c>
      <c r="N93" s="10" t="s">
        <v>140</v>
      </c>
      <c r="O93" s="10">
        <v>150</v>
      </c>
      <c r="P93" s="13">
        <f>SUM(Q93:W93)</f>
        <v>290000</v>
      </c>
      <c r="Q93" s="14">
        <v>0</v>
      </c>
      <c r="R93" s="14">
        <v>0</v>
      </c>
      <c r="S93" s="14">
        <v>0</v>
      </c>
      <c r="T93" s="14">
        <v>290000</v>
      </c>
      <c r="U93" s="14">
        <v>0</v>
      </c>
      <c r="V93" s="14">
        <v>0</v>
      </c>
      <c r="W93" s="14">
        <v>0</v>
      </c>
    </row>
    <row r="94" spans="1:24" s="146" customFormat="1" ht="80.099999999999994" customHeight="1">
      <c r="A94" s="127"/>
      <c r="B94" s="145">
        <v>2</v>
      </c>
      <c r="C94" s="10" t="s">
        <v>453</v>
      </c>
      <c r="D94" s="15" t="s">
        <v>5</v>
      </c>
      <c r="E94" s="99" t="s">
        <v>64</v>
      </c>
      <c r="F94" s="15" t="s">
        <v>5</v>
      </c>
      <c r="G94" s="15" t="s">
        <v>5</v>
      </c>
      <c r="H94" s="18" t="s">
        <v>49</v>
      </c>
      <c r="I94" s="19" t="s">
        <v>39</v>
      </c>
      <c r="J94" s="15" t="s">
        <v>160</v>
      </c>
      <c r="K94" s="10" t="s">
        <v>42</v>
      </c>
      <c r="L94" s="10" t="s">
        <v>51</v>
      </c>
      <c r="M94" s="12">
        <v>1</v>
      </c>
      <c r="N94" s="10" t="s">
        <v>46</v>
      </c>
      <c r="O94" s="10">
        <v>150</v>
      </c>
      <c r="P94" s="13">
        <f>SUM(Q94:W94)</f>
        <v>190000</v>
      </c>
      <c r="Q94" s="14">
        <v>0</v>
      </c>
      <c r="R94" s="14">
        <v>0</v>
      </c>
      <c r="S94" s="14">
        <v>0</v>
      </c>
      <c r="T94" s="14">
        <v>190000</v>
      </c>
      <c r="U94" s="14">
        <v>0</v>
      </c>
      <c r="V94" s="14">
        <v>0</v>
      </c>
      <c r="W94" s="14">
        <v>0</v>
      </c>
    </row>
    <row r="95" spans="1:24" s="146" customFormat="1" ht="80.099999999999994" customHeight="1">
      <c r="A95" s="127"/>
      <c r="B95" s="145">
        <v>3</v>
      </c>
      <c r="C95" s="10" t="s">
        <v>454</v>
      </c>
      <c r="D95" s="15" t="s">
        <v>6</v>
      </c>
      <c r="E95" s="99" t="s">
        <v>96</v>
      </c>
      <c r="F95" s="15" t="s">
        <v>126</v>
      </c>
      <c r="G95" s="15" t="s">
        <v>146</v>
      </c>
      <c r="H95" s="18" t="s">
        <v>50</v>
      </c>
      <c r="I95" s="19" t="s">
        <v>39</v>
      </c>
      <c r="J95" s="15" t="s">
        <v>160</v>
      </c>
      <c r="K95" s="10" t="s">
        <v>42</v>
      </c>
      <c r="L95" s="10" t="s">
        <v>51</v>
      </c>
      <c r="M95" s="12">
        <v>1</v>
      </c>
      <c r="N95" s="10" t="s">
        <v>46</v>
      </c>
      <c r="O95" s="10">
        <v>150</v>
      </c>
      <c r="P95" s="13">
        <f t="shared" ref="P95:P138" si="39">SUM(Q95:W95)</f>
        <v>290000</v>
      </c>
      <c r="Q95" s="14">
        <v>0</v>
      </c>
      <c r="R95" s="14">
        <v>0</v>
      </c>
      <c r="S95" s="14">
        <v>0</v>
      </c>
      <c r="T95" s="14">
        <v>290000</v>
      </c>
      <c r="U95" s="14">
        <v>0</v>
      </c>
      <c r="V95" s="14">
        <v>0</v>
      </c>
      <c r="W95" s="14">
        <v>0</v>
      </c>
    </row>
    <row r="96" spans="1:24" s="146" customFormat="1" ht="80.099999999999994" customHeight="1">
      <c r="A96" s="147"/>
      <c r="B96" s="145">
        <v>4</v>
      </c>
      <c r="C96" s="10" t="s">
        <v>455</v>
      </c>
      <c r="D96" s="15" t="s">
        <v>6</v>
      </c>
      <c r="E96" s="99" t="s">
        <v>60</v>
      </c>
      <c r="F96" s="15" t="s">
        <v>12</v>
      </c>
      <c r="G96" s="15" t="s">
        <v>146</v>
      </c>
      <c r="H96" s="18" t="s">
        <v>50</v>
      </c>
      <c r="I96" s="19" t="s">
        <v>39</v>
      </c>
      <c r="J96" s="15" t="s">
        <v>319</v>
      </c>
      <c r="K96" s="10" t="s">
        <v>40</v>
      </c>
      <c r="L96" s="10" t="s">
        <v>185</v>
      </c>
      <c r="M96" s="10">
        <v>1500</v>
      </c>
      <c r="N96" s="10" t="s">
        <v>140</v>
      </c>
      <c r="O96" s="10">
        <v>200</v>
      </c>
      <c r="P96" s="13">
        <f t="shared" si="39"/>
        <v>1700000</v>
      </c>
      <c r="Q96" s="14">
        <v>0</v>
      </c>
      <c r="R96" s="14">
        <v>0</v>
      </c>
      <c r="S96" s="14">
        <v>0</v>
      </c>
      <c r="T96" s="14">
        <v>1700000</v>
      </c>
      <c r="U96" s="14">
        <v>0</v>
      </c>
      <c r="V96" s="14">
        <v>0</v>
      </c>
      <c r="W96" s="14">
        <v>0</v>
      </c>
    </row>
    <row r="97" spans="1:23" s="146" customFormat="1" ht="80.099999999999994" customHeight="1">
      <c r="A97" s="147"/>
      <c r="B97" s="145">
        <v>5</v>
      </c>
      <c r="C97" s="10" t="s">
        <v>456</v>
      </c>
      <c r="D97" s="15" t="s">
        <v>0</v>
      </c>
      <c r="E97" s="99" t="s">
        <v>63</v>
      </c>
      <c r="F97" s="15" t="s">
        <v>99</v>
      </c>
      <c r="G97" s="15" t="s">
        <v>318</v>
      </c>
      <c r="H97" s="18" t="s">
        <v>49</v>
      </c>
      <c r="I97" s="19" t="s">
        <v>39</v>
      </c>
      <c r="J97" s="15" t="s">
        <v>339</v>
      </c>
      <c r="K97" s="10" t="s">
        <v>42</v>
      </c>
      <c r="L97" s="10" t="s">
        <v>51</v>
      </c>
      <c r="M97" s="10">
        <v>1</v>
      </c>
      <c r="N97" s="10" t="s">
        <v>46</v>
      </c>
      <c r="O97" s="10">
        <v>500</v>
      </c>
      <c r="P97" s="13">
        <f t="shared" si="39"/>
        <v>1000000</v>
      </c>
      <c r="Q97" s="14">
        <v>0</v>
      </c>
      <c r="R97" s="14">
        <v>0</v>
      </c>
      <c r="S97" s="14">
        <v>0</v>
      </c>
      <c r="T97" s="14">
        <v>1000000</v>
      </c>
      <c r="U97" s="14">
        <v>0</v>
      </c>
      <c r="V97" s="14">
        <v>0</v>
      </c>
      <c r="W97" s="14">
        <v>0</v>
      </c>
    </row>
    <row r="98" spans="1:23" s="146" customFormat="1" ht="80.099999999999994" customHeight="1">
      <c r="A98" s="147"/>
      <c r="B98" s="145">
        <v>6</v>
      </c>
      <c r="C98" s="10" t="s">
        <v>457</v>
      </c>
      <c r="D98" s="15" t="s">
        <v>0</v>
      </c>
      <c r="E98" s="99" t="s">
        <v>71</v>
      </c>
      <c r="F98" s="15" t="s">
        <v>106</v>
      </c>
      <c r="G98" s="15" t="s">
        <v>0</v>
      </c>
      <c r="H98" s="18" t="s">
        <v>50</v>
      </c>
      <c r="I98" s="19" t="s">
        <v>39</v>
      </c>
      <c r="J98" s="15" t="s">
        <v>160</v>
      </c>
      <c r="K98" s="10" t="s">
        <v>42</v>
      </c>
      <c r="L98" s="10" t="s">
        <v>51</v>
      </c>
      <c r="M98" s="12">
        <v>1</v>
      </c>
      <c r="N98" s="10" t="s">
        <v>46</v>
      </c>
      <c r="O98" s="10">
        <v>150</v>
      </c>
      <c r="P98" s="13">
        <f t="shared" ref="P98" si="40">SUM(Q98:W98)</f>
        <v>290000</v>
      </c>
      <c r="Q98" s="14">
        <v>0</v>
      </c>
      <c r="R98" s="14">
        <v>0</v>
      </c>
      <c r="S98" s="14">
        <v>0</v>
      </c>
      <c r="T98" s="14">
        <v>290000</v>
      </c>
      <c r="U98" s="14">
        <v>0</v>
      </c>
      <c r="V98" s="14">
        <v>0</v>
      </c>
      <c r="W98" s="14">
        <v>0</v>
      </c>
    </row>
    <row r="99" spans="1:23" s="146" customFormat="1" ht="80.099999999999994" customHeight="1">
      <c r="A99" s="129"/>
      <c r="B99" s="145">
        <v>7</v>
      </c>
      <c r="C99" s="10" t="s">
        <v>458</v>
      </c>
      <c r="D99" s="15" t="s">
        <v>0</v>
      </c>
      <c r="E99" s="99" t="s">
        <v>71</v>
      </c>
      <c r="F99" s="15" t="s">
        <v>106</v>
      </c>
      <c r="G99" s="15" t="s">
        <v>55</v>
      </c>
      <c r="H99" s="18" t="s">
        <v>50</v>
      </c>
      <c r="I99" s="19" t="s">
        <v>39</v>
      </c>
      <c r="J99" s="15" t="s">
        <v>229</v>
      </c>
      <c r="K99" s="10" t="s">
        <v>40</v>
      </c>
      <c r="L99" s="10" t="s">
        <v>185</v>
      </c>
      <c r="M99" s="12">
        <v>1886</v>
      </c>
      <c r="N99" s="10" t="s">
        <v>140</v>
      </c>
      <c r="O99" s="10">
        <v>150</v>
      </c>
      <c r="P99" s="13">
        <f t="shared" ref="P99" si="41">SUM(Q99:W99)</f>
        <v>2000000</v>
      </c>
      <c r="Q99" s="14">
        <v>0</v>
      </c>
      <c r="R99" s="14">
        <v>0</v>
      </c>
      <c r="S99" s="14">
        <v>0</v>
      </c>
      <c r="T99" s="14">
        <v>2000000</v>
      </c>
      <c r="U99" s="14">
        <v>0</v>
      </c>
      <c r="V99" s="14">
        <v>0</v>
      </c>
      <c r="W99" s="14">
        <v>0</v>
      </c>
    </row>
    <row r="100" spans="1:23" s="146" customFormat="1" ht="80.099999999999994" customHeight="1">
      <c r="A100" s="129"/>
      <c r="B100" s="145">
        <v>8</v>
      </c>
      <c r="C100" s="10" t="s">
        <v>459</v>
      </c>
      <c r="D100" s="15" t="s">
        <v>0</v>
      </c>
      <c r="E100" s="99" t="s">
        <v>60</v>
      </c>
      <c r="F100" s="15" t="s">
        <v>12</v>
      </c>
      <c r="G100" s="15" t="s">
        <v>312</v>
      </c>
      <c r="H100" s="18" t="s">
        <v>50</v>
      </c>
      <c r="I100" s="19" t="s">
        <v>39</v>
      </c>
      <c r="J100" s="15" t="s">
        <v>313</v>
      </c>
      <c r="K100" s="10" t="s">
        <v>40</v>
      </c>
      <c r="L100" s="10" t="s">
        <v>185</v>
      </c>
      <c r="M100" s="12">
        <v>1</v>
      </c>
      <c r="N100" s="10" t="s">
        <v>46</v>
      </c>
      <c r="O100" s="10">
        <v>600</v>
      </c>
      <c r="P100" s="13">
        <f t="shared" si="39"/>
        <v>1750000</v>
      </c>
      <c r="Q100" s="14">
        <v>0</v>
      </c>
      <c r="R100" s="14">
        <v>0</v>
      </c>
      <c r="S100" s="14">
        <v>0</v>
      </c>
      <c r="T100" s="14">
        <v>1750000</v>
      </c>
      <c r="U100" s="14">
        <v>0</v>
      </c>
      <c r="V100" s="14">
        <v>0</v>
      </c>
      <c r="W100" s="14">
        <v>0</v>
      </c>
    </row>
    <row r="101" spans="1:23" s="146" customFormat="1" ht="80.099999999999994" customHeight="1">
      <c r="A101" s="129"/>
      <c r="B101" s="145">
        <v>9</v>
      </c>
      <c r="C101" s="10" t="s">
        <v>460</v>
      </c>
      <c r="D101" s="15" t="s">
        <v>0</v>
      </c>
      <c r="E101" s="99" t="s">
        <v>60</v>
      </c>
      <c r="F101" s="15" t="s">
        <v>12</v>
      </c>
      <c r="G101" s="15" t="s">
        <v>328</v>
      </c>
      <c r="H101" s="18" t="s">
        <v>50</v>
      </c>
      <c r="I101" s="19" t="s">
        <v>39</v>
      </c>
      <c r="J101" s="15" t="s">
        <v>330</v>
      </c>
      <c r="K101" s="10" t="s">
        <v>40</v>
      </c>
      <c r="L101" s="10" t="s">
        <v>185</v>
      </c>
      <c r="M101" s="12">
        <v>540</v>
      </c>
      <c r="N101" s="10" t="s">
        <v>140</v>
      </c>
      <c r="O101" s="10">
        <v>220</v>
      </c>
      <c r="P101" s="13">
        <f t="shared" ref="P101" si="42">SUM(Q101:W101)</f>
        <v>600000</v>
      </c>
      <c r="Q101" s="14">
        <v>0</v>
      </c>
      <c r="R101" s="14">
        <v>0</v>
      </c>
      <c r="S101" s="14">
        <v>0</v>
      </c>
      <c r="T101" s="14">
        <v>600000</v>
      </c>
      <c r="U101" s="14">
        <v>0</v>
      </c>
      <c r="V101" s="14">
        <v>0</v>
      </c>
      <c r="W101" s="14">
        <v>0</v>
      </c>
    </row>
    <row r="102" spans="1:23" s="146" customFormat="1" ht="80.099999999999994" customHeight="1">
      <c r="A102" s="127"/>
      <c r="B102" s="145">
        <v>10</v>
      </c>
      <c r="C102" s="10" t="s">
        <v>461</v>
      </c>
      <c r="D102" s="15" t="s">
        <v>3</v>
      </c>
      <c r="E102" s="99" t="s">
        <v>67</v>
      </c>
      <c r="F102" s="15" t="s">
        <v>102</v>
      </c>
      <c r="G102" s="15" t="s">
        <v>56</v>
      </c>
      <c r="H102" s="18" t="s">
        <v>38</v>
      </c>
      <c r="I102" s="19" t="s">
        <v>39</v>
      </c>
      <c r="J102" s="15" t="s">
        <v>158</v>
      </c>
      <c r="K102" s="10" t="s">
        <v>42</v>
      </c>
      <c r="L102" s="10" t="s">
        <v>51</v>
      </c>
      <c r="M102" s="12">
        <v>1</v>
      </c>
      <c r="N102" s="10" t="s">
        <v>46</v>
      </c>
      <c r="O102" s="10">
        <v>250</v>
      </c>
      <c r="P102" s="13">
        <f t="shared" si="39"/>
        <v>290000</v>
      </c>
      <c r="Q102" s="14">
        <v>0</v>
      </c>
      <c r="R102" s="14">
        <v>0</v>
      </c>
      <c r="S102" s="14">
        <v>0</v>
      </c>
      <c r="T102" s="14">
        <v>290000</v>
      </c>
      <c r="U102" s="14">
        <v>0</v>
      </c>
      <c r="V102" s="14">
        <v>0</v>
      </c>
      <c r="W102" s="14">
        <v>0</v>
      </c>
    </row>
    <row r="103" spans="1:23" s="146" customFormat="1" ht="80.099999999999994" customHeight="1">
      <c r="A103" s="129"/>
      <c r="B103" s="145">
        <v>11</v>
      </c>
      <c r="C103" s="10" t="s">
        <v>462</v>
      </c>
      <c r="D103" s="15" t="s">
        <v>3</v>
      </c>
      <c r="E103" s="99" t="s">
        <v>67</v>
      </c>
      <c r="F103" s="15" t="s">
        <v>102</v>
      </c>
      <c r="G103" s="15" t="s">
        <v>56</v>
      </c>
      <c r="H103" s="18" t="s">
        <v>38</v>
      </c>
      <c r="I103" s="19" t="s">
        <v>39</v>
      </c>
      <c r="J103" s="15" t="s">
        <v>147</v>
      </c>
      <c r="K103" s="10" t="s">
        <v>40</v>
      </c>
      <c r="L103" s="10" t="s">
        <v>185</v>
      </c>
      <c r="M103" s="12">
        <v>980</v>
      </c>
      <c r="N103" s="10" t="s">
        <v>140</v>
      </c>
      <c r="O103" s="10">
        <v>300</v>
      </c>
      <c r="P103" s="13">
        <f t="shared" ref="P103" si="43">SUM(Q103:W103)</f>
        <v>1833000</v>
      </c>
      <c r="Q103" s="14">
        <v>0</v>
      </c>
      <c r="R103" s="14">
        <v>0</v>
      </c>
      <c r="S103" s="14">
        <v>0</v>
      </c>
      <c r="T103" s="14">
        <v>1833000</v>
      </c>
      <c r="U103" s="14">
        <v>0</v>
      </c>
      <c r="V103" s="14">
        <v>0</v>
      </c>
      <c r="W103" s="14">
        <v>0</v>
      </c>
    </row>
    <row r="104" spans="1:23" s="146" customFormat="1" ht="80.099999999999994" customHeight="1">
      <c r="A104" s="127"/>
      <c r="B104" s="145">
        <v>12</v>
      </c>
      <c r="C104" s="10" t="s">
        <v>463</v>
      </c>
      <c r="D104" s="15" t="s">
        <v>10</v>
      </c>
      <c r="E104" s="99" t="s">
        <v>68</v>
      </c>
      <c r="F104" s="15" t="s">
        <v>103</v>
      </c>
      <c r="G104" s="15" t="s">
        <v>10</v>
      </c>
      <c r="H104" s="18" t="s">
        <v>49</v>
      </c>
      <c r="I104" s="19" t="s">
        <v>39</v>
      </c>
      <c r="J104" s="15" t="s">
        <v>160</v>
      </c>
      <c r="K104" s="10" t="s">
        <v>42</v>
      </c>
      <c r="L104" s="10" t="s">
        <v>51</v>
      </c>
      <c r="M104" s="12">
        <v>1</v>
      </c>
      <c r="N104" s="10" t="s">
        <v>46</v>
      </c>
      <c r="O104" s="10">
        <v>150</v>
      </c>
      <c r="P104" s="13">
        <f t="shared" si="39"/>
        <v>290000</v>
      </c>
      <c r="Q104" s="14">
        <v>0</v>
      </c>
      <c r="R104" s="14">
        <v>0</v>
      </c>
      <c r="S104" s="14">
        <v>0</v>
      </c>
      <c r="T104" s="14">
        <v>290000</v>
      </c>
      <c r="U104" s="14">
        <v>0</v>
      </c>
      <c r="V104" s="14">
        <v>0</v>
      </c>
      <c r="W104" s="14">
        <v>0</v>
      </c>
    </row>
    <row r="105" spans="1:23" s="146" customFormat="1" ht="80.099999999999994" customHeight="1">
      <c r="A105" s="127"/>
      <c r="B105" s="145">
        <v>13</v>
      </c>
      <c r="C105" s="10" t="s">
        <v>464</v>
      </c>
      <c r="D105" s="15" t="s">
        <v>19</v>
      </c>
      <c r="E105" s="99" t="s">
        <v>69</v>
      </c>
      <c r="F105" s="15" t="s">
        <v>104</v>
      </c>
      <c r="G105" s="15" t="s">
        <v>148</v>
      </c>
      <c r="H105" s="18" t="s">
        <v>38</v>
      </c>
      <c r="I105" s="19" t="s">
        <v>39</v>
      </c>
      <c r="J105" s="15" t="s">
        <v>138</v>
      </c>
      <c r="K105" s="10" t="s">
        <v>42</v>
      </c>
      <c r="L105" s="10" t="s">
        <v>51</v>
      </c>
      <c r="M105" s="12">
        <v>1</v>
      </c>
      <c r="N105" s="10" t="s">
        <v>46</v>
      </c>
      <c r="O105" s="10">
        <v>150</v>
      </c>
      <c r="P105" s="13">
        <f t="shared" si="39"/>
        <v>290000</v>
      </c>
      <c r="Q105" s="14">
        <v>0</v>
      </c>
      <c r="R105" s="14">
        <v>0</v>
      </c>
      <c r="S105" s="14">
        <v>0</v>
      </c>
      <c r="T105" s="14">
        <v>290000</v>
      </c>
      <c r="U105" s="14">
        <v>0</v>
      </c>
      <c r="V105" s="14">
        <v>0</v>
      </c>
      <c r="W105" s="14">
        <v>0</v>
      </c>
    </row>
    <row r="106" spans="1:23" s="146" customFormat="1" ht="80.099999999999994" customHeight="1">
      <c r="A106" s="127"/>
      <c r="B106" s="145">
        <v>14</v>
      </c>
      <c r="C106" s="10" t="s">
        <v>465</v>
      </c>
      <c r="D106" s="15" t="s">
        <v>2</v>
      </c>
      <c r="E106" s="99" t="s">
        <v>60</v>
      </c>
      <c r="F106" s="15" t="s">
        <v>12</v>
      </c>
      <c r="G106" s="15" t="s">
        <v>2</v>
      </c>
      <c r="H106" s="18" t="s">
        <v>50</v>
      </c>
      <c r="I106" s="19" t="s">
        <v>39</v>
      </c>
      <c r="J106" s="15" t="s">
        <v>160</v>
      </c>
      <c r="K106" s="10" t="s">
        <v>42</v>
      </c>
      <c r="L106" s="10" t="s">
        <v>51</v>
      </c>
      <c r="M106" s="12">
        <v>1</v>
      </c>
      <c r="N106" s="10" t="s">
        <v>46</v>
      </c>
      <c r="O106" s="10">
        <v>150</v>
      </c>
      <c r="P106" s="13">
        <f t="shared" si="39"/>
        <v>190000</v>
      </c>
      <c r="Q106" s="14">
        <v>0</v>
      </c>
      <c r="R106" s="14">
        <v>0</v>
      </c>
      <c r="S106" s="14">
        <v>0</v>
      </c>
      <c r="T106" s="14">
        <v>190000</v>
      </c>
      <c r="U106" s="14">
        <v>0</v>
      </c>
      <c r="V106" s="14">
        <v>0</v>
      </c>
      <c r="W106" s="14">
        <v>0</v>
      </c>
    </row>
    <row r="107" spans="1:23" s="146" customFormat="1" ht="80.099999999999994" customHeight="1">
      <c r="A107" s="127"/>
      <c r="B107" s="145">
        <v>15</v>
      </c>
      <c r="C107" s="10" t="s">
        <v>466</v>
      </c>
      <c r="D107" s="15" t="s">
        <v>59</v>
      </c>
      <c r="E107" s="99" t="s">
        <v>70</v>
      </c>
      <c r="F107" s="15" t="s">
        <v>105</v>
      </c>
      <c r="G107" s="15" t="s">
        <v>161</v>
      </c>
      <c r="H107" s="18" t="s">
        <v>38</v>
      </c>
      <c r="I107" s="19" t="s">
        <v>39</v>
      </c>
      <c r="J107" s="15" t="s">
        <v>160</v>
      </c>
      <c r="K107" s="10" t="s">
        <v>42</v>
      </c>
      <c r="L107" s="10" t="s">
        <v>51</v>
      </c>
      <c r="M107" s="12">
        <v>1</v>
      </c>
      <c r="N107" s="10" t="s">
        <v>46</v>
      </c>
      <c r="O107" s="10">
        <v>150</v>
      </c>
      <c r="P107" s="13">
        <f t="shared" si="39"/>
        <v>190000</v>
      </c>
      <c r="Q107" s="14">
        <v>0</v>
      </c>
      <c r="R107" s="14">
        <v>0</v>
      </c>
      <c r="S107" s="14">
        <v>0</v>
      </c>
      <c r="T107" s="14">
        <v>190000</v>
      </c>
      <c r="U107" s="14">
        <v>0</v>
      </c>
      <c r="V107" s="14">
        <v>0</v>
      </c>
      <c r="W107" s="14">
        <v>0</v>
      </c>
    </row>
    <row r="108" spans="1:23" s="146" customFormat="1" ht="80.099999999999994" customHeight="1">
      <c r="A108" s="153"/>
      <c r="B108" s="145">
        <v>16</v>
      </c>
      <c r="C108" s="10" t="s">
        <v>467</v>
      </c>
      <c r="D108" s="15" t="s">
        <v>59</v>
      </c>
      <c r="E108" s="99" t="s">
        <v>70</v>
      </c>
      <c r="F108" s="15" t="s">
        <v>105</v>
      </c>
      <c r="G108" s="15" t="s">
        <v>161</v>
      </c>
      <c r="H108" s="18" t="s">
        <v>38</v>
      </c>
      <c r="I108" s="19" t="s">
        <v>39</v>
      </c>
      <c r="J108" s="15" t="s">
        <v>332</v>
      </c>
      <c r="K108" s="10" t="s">
        <v>40</v>
      </c>
      <c r="L108" s="10" t="s">
        <v>185</v>
      </c>
      <c r="M108" s="12">
        <v>1</v>
      </c>
      <c r="N108" s="10" t="s">
        <v>46</v>
      </c>
      <c r="O108" s="10">
        <v>150</v>
      </c>
      <c r="P108" s="13">
        <f t="shared" ref="P108" si="44">SUM(Q108:W108)</f>
        <v>750000</v>
      </c>
      <c r="Q108" s="14">
        <v>0</v>
      </c>
      <c r="R108" s="14">
        <v>0</v>
      </c>
      <c r="S108" s="14">
        <v>0</v>
      </c>
      <c r="T108" s="14">
        <v>750000</v>
      </c>
      <c r="U108" s="14">
        <v>0</v>
      </c>
      <c r="V108" s="14">
        <v>0</v>
      </c>
      <c r="W108" s="14">
        <v>0</v>
      </c>
    </row>
    <row r="109" spans="1:23" s="146" customFormat="1" ht="80.099999999999994" customHeight="1">
      <c r="A109" s="127"/>
      <c r="B109" s="145">
        <v>17</v>
      </c>
      <c r="C109" s="10" t="s">
        <v>468</v>
      </c>
      <c r="D109" s="15" t="s">
        <v>13</v>
      </c>
      <c r="E109" s="99" t="s">
        <v>72</v>
      </c>
      <c r="F109" s="15" t="s">
        <v>107</v>
      </c>
      <c r="G109" s="15" t="s">
        <v>13</v>
      </c>
      <c r="H109" s="18" t="s">
        <v>38</v>
      </c>
      <c r="I109" s="19" t="s">
        <v>39</v>
      </c>
      <c r="J109" s="15" t="s">
        <v>160</v>
      </c>
      <c r="K109" s="10" t="s">
        <v>42</v>
      </c>
      <c r="L109" s="10" t="s">
        <v>51</v>
      </c>
      <c r="M109" s="12">
        <v>1</v>
      </c>
      <c r="N109" s="10" t="s">
        <v>46</v>
      </c>
      <c r="O109" s="10">
        <v>150</v>
      </c>
      <c r="P109" s="13">
        <f t="shared" si="39"/>
        <v>290000</v>
      </c>
      <c r="Q109" s="14">
        <v>0</v>
      </c>
      <c r="R109" s="14">
        <v>0</v>
      </c>
      <c r="S109" s="14">
        <v>0</v>
      </c>
      <c r="T109" s="14">
        <v>290000</v>
      </c>
      <c r="U109" s="14">
        <v>0</v>
      </c>
      <c r="V109" s="14">
        <v>0</v>
      </c>
      <c r="W109" s="14">
        <v>0</v>
      </c>
    </row>
    <row r="110" spans="1:23" s="146" customFormat="1" ht="80.099999999999994" customHeight="1">
      <c r="A110" s="127"/>
      <c r="B110" s="145">
        <v>18</v>
      </c>
      <c r="C110" s="10" t="s">
        <v>469</v>
      </c>
      <c r="D110" s="15" t="s">
        <v>13</v>
      </c>
      <c r="E110" s="99" t="s">
        <v>72</v>
      </c>
      <c r="F110" s="15" t="s">
        <v>107</v>
      </c>
      <c r="G110" s="15" t="s">
        <v>143</v>
      </c>
      <c r="H110" s="18" t="s">
        <v>38</v>
      </c>
      <c r="I110" s="19" t="s">
        <v>39</v>
      </c>
      <c r="J110" s="15" t="s">
        <v>252</v>
      </c>
      <c r="K110" s="10" t="s">
        <v>40</v>
      </c>
      <c r="L110" s="10" t="s">
        <v>185</v>
      </c>
      <c r="M110" s="12">
        <v>10</v>
      </c>
      <c r="N110" s="10" t="s">
        <v>139</v>
      </c>
      <c r="O110" s="10">
        <v>120</v>
      </c>
      <c r="P110" s="13">
        <f t="shared" si="39"/>
        <v>600000</v>
      </c>
      <c r="Q110" s="14">
        <v>0</v>
      </c>
      <c r="R110" s="14">
        <v>0</v>
      </c>
      <c r="S110" s="14">
        <v>0</v>
      </c>
      <c r="T110" s="14">
        <v>600000</v>
      </c>
      <c r="U110" s="14">
        <v>0</v>
      </c>
      <c r="V110" s="14">
        <v>0</v>
      </c>
      <c r="W110" s="14">
        <v>0</v>
      </c>
    </row>
    <row r="111" spans="1:23" s="146" customFormat="1" ht="80.099999999999994" customHeight="1">
      <c r="A111" s="127"/>
      <c r="B111" s="145">
        <v>19</v>
      </c>
      <c r="C111" s="10" t="s">
        <v>470</v>
      </c>
      <c r="D111" s="15" t="s">
        <v>12</v>
      </c>
      <c r="E111" s="99" t="s">
        <v>60</v>
      </c>
      <c r="F111" s="15" t="s">
        <v>12</v>
      </c>
      <c r="G111" s="15" t="s">
        <v>199</v>
      </c>
      <c r="H111" s="18" t="s">
        <v>50</v>
      </c>
      <c r="I111" s="19" t="s">
        <v>39</v>
      </c>
      <c r="J111" s="15" t="s">
        <v>200</v>
      </c>
      <c r="K111" s="10" t="s">
        <v>42</v>
      </c>
      <c r="L111" s="10" t="s">
        <v>51</v>
      </c>
      <c r="M111" s="12">
        <v>17000</v>
      </c>
      <c r="N111" s="10" t="s">
        <v>140</v>
      </c>
      <c r="O111" s="10">
        <v>15000</v>
      </c>
      <c r="P111" s="13">
        <f t="shared" si="39"/>
        <v>1700000</v>
      </c>
      <c r="Q111" s="14">
        <v>0</v>
      </c>
      <c r="R111" s="14">
        <v>0</v>
      </c>
      <c r="S111" s="14">
        <v>0</v>
      </c>
      <c r="T111" s="14">
        <v>1700000</v>
      </c>
      <c r="U111" s="14">
        <v>0</v>
      </c>
      <c r="V111" s="14">
        <v>0</v>
      </c>
      <c r="W111" s="14">
        <v>0</v>
      </c>
    </row>
    <row r="112" spans="1:23" s="146" customFormat="1" ht="80.099999999999994" customHeight="1">
      <c r="A112" s="127"/>
      <c r="B112" s="145">
        <v>20</v>
      </c>
      <c r="C112" s="10" t="s">
        <v>471</v>
      </c>
      <c r="D112" s="15" t="s">
        <v>12</v>
      </c>
      <c r="E112" s="99" t="s">
        <v>60</v>
      </c>
      <c r="F112" s="15" t="s">
        <v>12</v>
      </c>
      <c r="G112" s="15" t="s">
        <v>199</v>
      </c>
      <c r="H112" s="18" t="s">
        <v>50</v>
      </c>
      <c r="I112" s="19" t="s">
        <v>39</v>
      </c>
      <c r="J112" s="15" t="s">
        <v>201</v>
      </c>
      <c r="K112" s="10" t="s">
        <v>42</v>
      </c>
      <c r="L112" s="10" t="s">
        <v>51</v>
      </c>
      <c r="M112" s="12">
        <v>17000</v>
      </c>
      <c r="N112" s="10" t="s">
        <v>140</v>
      </c>
      <c r="O112" s="10">
        <v>100000</v>
      </c>
      <c r="P112" s="13">
        <f t="shared" si="39"/>
        <v>1700000</v>
      </c>
      <c r="Q112" s="14">
        <v>0</v>
      </c>
      <c r="R112" s="14">
        <v>0</v>
      </c>
      <c r="S112" s="14">
        <v>0</v>
      </c>
      <c r="T112" s="14">
        <v>1700000</v>
      </c>
      <c r="U112" s="14">
        <v>0</v>
      </c>
      <c r="V112" s="14">
        <v>0</v>
      </c>
      <c r="W112" s="14">
        <v>0</v>
      </c>
    </row>
    <row r="113" spans="1:25" s="146" customFormat="1" ht="80.099999999999994" customHeight="1">
      <c r="A113" s="129"/>
      <c r="B113" s="145">
        <v>21</v>
      </c>
      <c r="C113" s="10" t="s">
        <v>472</v>
      </c>
      <c r="D113" s="15" t="s">
        <v>12</v>
      </c>
      <c r="E113" s="99" t="s">
        <v>60</v>
      </c>
      <c r="F113" s="15" t="s">
        <v>12</v>
      </c>
      <c r="G113" s="15" t="s">
        <v>225</v>
      </c>
      <c r="H113" s="18" t="s">
        <v>50</v>
      </c>
      <c r="I113" s="19" t="s">
        <v>39</v>
      </c>
      <c r="J113" s="15" t="s">
        <v>226</v>
      </c>
      <c r="K113" s="10" t="s">
        <v>40</v>
      </c>
      <c r="L113" s="10" t="s">
        <v>185</v>
      </c>
      <c r="M113" s="12">
        <v>1260</v>
      </c>
      <c r="N113" s="10" t="s">
        <v>140</v>
      </c>
      <c r="O113" s="10">
        <v>300</v>
      </c>
      <c r="P113" s="13">
        <f>SUM(Q113:W113)</f>
        <v>1470000</v>
      </c>
      <c r="Q113" s="14">
        <v>0</v>
      </c>
      <c r="R113" s="14">
        <v>0</v>
      </c>
      <c r="S113" s="14">
        <v>0</v>
      </c>
      <c r="T113" s="14">
        <v>1470000</v>
      </c>
      <c r="U113" s="14">
        <v>0</v>
      </c>
      <c r="V113" s="14">
        <v>0</v>
      </c>
      <c r="W113" s="14">
        <v>0</v>
      </c>
    </row>
    <row r="114" spans="1:25" s="146" customFormat="1" ht="80.099999999999994" customHeight="1">
      <c r="A114" s="129"/>
      <c r="B114" s="145">
        <v>22</v>
      </c>
      <c r="C114" s="10" t="s">
        <v>473</v>
      </c>
      <c r="D114" s="15" t="s">
        <v>12</v>
      </c>
      <c r="E114" s="99" t="s">
        <v>60</v>
      </c>
      <c r="F114" s="15" t="s">
        <v>12</v>
      </c>
      <c r="G114" s="15" t="s">
        <v>308</v>
      </c>
      <c r="H114" s="18" t="s">
        <v>50</v>
      </c>
      <c r="I114" s="19" t="s">
        <v>39</v>
      </c>
      <c r="J114" s="15" t="s">
        <v>307</v>
      </c>
      <c r="K114" s="10" t="s">
        <v>40</v>
      </c>
      <c r="L114" s="10" t="s">
        <v>185</v>
      </c>
      <c r="M114" s="12">
        <v>195</v>
      </c>
      <c r="N114" s="10" t="s">
        <v>140</v>
      </c>
      <c r="O114" s="10">
        <v>170</v>
      </c>
      <c r="P114" s="13">
        <f>SUM(Q114:W114)</f>
        <v>312000</v>
      </c>
      <c r="Q114" s="14">
        <v>0</v>
      </c>
      <c r="R114" s="14">
        <v>0</v>
      </c>
      <c r="S114" s="14">
        <v>0</v>
      </c>
      <c r="T114" s="14">
        <f>M114*1600</f>
        <v>312000</v>
      </c>
      <c r="U114" s="14">
        <v>0</v>
      </c>
      <c r="V114" s="14">
        <v>0</v>
      </c>
      <c r="W114" s="14">
        <v>0</v>
      </c>
    </row>
    <row r="115" spans="1:25" s="146" customFormat="1" ht="80.099999999999994" customHeight="1">
      <c r="A115" s="129"/>
      <c r="B115" s="145">
        <v>23</v>
      </c>
      <c r="C115" s="10" t="s">
        <v>474</v>
      </c>
      <c r="D115" s="15" t="s">
        <v>12</v>
      </c>
      <c r="E115" s="99" t="s">
        <v>60</v>
      </c>
      <c r="F115" s="15" t="s">
        <v>12</v>
      </c>
      <c r="G115" s="15" t="s">
        <v>12</v>
      </c>
      <c r="H115" s="18" t="s">
        <v>50</v>
      </c>
      <c r="I115" s="19" t="s">
        <v>39</v>
      </c>
      <c r="J115" s="15" t="s">
        <v>506</v>
      </c>
      <c r="K115" s="10" t="s">
        <v>40</v>
      </c>
      <c r="L115" s="10" t="s">
        <v>250</v>
      </c>
      <c r="M115" s="12">
        <v>1</v>
      </c>
      <c r="N115" s="10" t="s">
        <v>162</v>
      </c>
      <c r="O115" s="10">
        <v>170</v>
      </c>
      <c r="P115" s="13">
        <f>SUM(Q115:W115)</f>
        <v>8683426.6500000004</v>
      </c>
      <c r="Q115" s="14">
        <v>0</v>
      </c>
      <c r="R115" s="14">
        <v>0</v>
      </c>
      <c r="S115" s="14">
        <v>0</v>
      </c>
      <c r="T115" s="14">
        <v>8683426.6500000004</v>
      </c>
      <c r="U115" s="14">
        <v>0</v>
      </c>
      <c r="V115" s="14">
        <v>0</v>
      </c>
      <c r="W115" s="14">
        <v>0</v>
      </c>
      <c r="Y115" s="151"/>
    </row>
    <row r="116" spans="1:25" s="146" customFormat="1" ht="80.099999999999994" customHeight="1">
      <c r="A116" s="129"/>
      <c r="B116" s="145">
        <v>24</v>
      </c>
      <c r="C116" s="10" t="s">
        <v>475</v>
      </c>
      <c r="D116" s="15" t="s">
        <v>7</v>
      </c>
      <c r="E116" s="99" t="s">
        <v>66</v>
      </c>
      <c r="F116" s="15" t="s">
        <v>101</v>
      </c>
      <c r="G116" s="15" t="s">
        <v>301</v>
      </c>
      <c r="H116" s="18" t="s">
        <v>49</v>
      </c>
      <c r="I116" s="19" t="s">
        <v>39</v>
      </c>
      <c r="J116" s="15" t="s">
        <v>160</v>
      </c>
      <c r="K116" s="10" t="s">
        <v>42</v>
      </c>
      <c r="L116" s="10" t="s">
        <v>51</v>
      </c>
      <c r="M116" s="12">
        <v>1</v>
      </c>
      <c r="N116" s="10" t="s">
        <v>46</v>
      </c>
      <c r="O116" s="10">
        <v>150</v>
      </c>
      <c r="P116" s="13">
        <f t="shared" ref="P116" si="45">SUM(Q116:W116)</f>
        <v>290000</v>
      </c>
      <c r="Q116" s="14">
        <v>0</v>
      </c>
      <c r="R116" s="14">
        <v>0</v>
      </c>
      <c r="S116" s="14">
        <v>0</v>
      </c>
      <c r="T116" s="14">
        <v>290000</v>
      </c>
      <c r="U116" s="14">
        <v>0</v>
      </c>
      <c r="V116" s="14">
        <v>0</v>
      </c>
      <c r="W116" s="14">
        <v>0</v>
      </c>
    </row>
    <row r="117" spans="1:25" s="146" customFormat="1" ht="80.099999999999994" customHeight="1">
      <c r="A117" s="129"/>
      <c r="B117" s="145">
        <v>25</v>
      </c>
      <c r="C117" s="10" t="s">
        <v>476</v>
      </c>
      <c r="D117" s="15" t="s">
        <v>7</v>
      </c>
      <c r="E117" s="99" t="s">
        <v>77</v>
      </c>
      <c r="F117" s="15" t="s">
        <v>110</v>
      </c>
      <c r="G117" s="15" t="s">
        <v>155</v>
      </c>
      <c r="H117" s="18" t="s">
        <v>49</v>
      </c>
      <c r="I117" s="19" t="s">
        <v>39</v>
      </c>
      <c r="J117" s="15" t="s">
        <v>300</v>
      </c>
      <c r="K117" s="10" t="s">
        <v>40</v>
      </c>
      <c r="L117" s="10" t="s">
        <v>185</v>
      </c>
      <c r="M117" s="12">
        <v>1035</v>
      </c>
      <c r="N117" s="10" t="s">
        <v>140</v>
      </c>
      <c r="O117" s="10">
        <v>150</v>
      </c>
      <c r="P117" s="13">
        <f t="shared" si="39"/>
        <v>1381000</v>
      </c>
      <c r="Q117" s="14">
        <v>0</v>
      </c>
      <c r="R117" s="14">
        <v>0</v>
      </c>
      <c r="S117" s="14">
        <v>0</v>
      </c>
      <c r="T117" s="14">
        <v>1381000</v>
      </c>
      <c r="U117" s="14">
        <v>0</v>
      </c>
      <c r="V117" s="14">
        <v>0</v>
      </c>
      <c r="W117" s="14">
        <v>0</v>
      </c>
    </row>
    <row r="118" spans="1:25" s="146" customFormat="1" ht="80.099999999999994" customHeight="1">
      <c r="A118" s="127"/>
      <c r="B118" s="145">
        <v>26</v>
      </c>
      <c r="C118" s="10" t="s">
        <v>477</v>
      </c>
      <c r="D118" s="15" t="s">
        <v>11</v>
      </c>
      <c r="E118" s="99" t="s">
        <v>76</v>
      </c>
      <c r="F118" s="15" t="s">
        <v>57</v>
      </c>
      <c r="G118" s="15" t="s">
        <v>58</v>
      </c>
      <c r="H118" s="18" t="s">
        <v>49</v>
      </c>
      <c r="I118" s="19" t="s">
        <v>39</v>
      </c>
      <c r="J118" s="15" t="s">
        <v>159</v>
      </c>
      <c r="K118" s="10" t="s">
        <v>42</v>
      </c>
      <c r="L118" s="10" t="s">
        <v>51</v>
      </c>
      <c r="M118" s="12">
        <v>1</v>
      </c>
      <c r="N118" s="10" t="s">
        <v>46</v>
      </c>
      <c r="O118" s="10">
        <v>150</v>
      </c>
      <c r="P118" s="13">
        <f>SUM(Q118:W118)</f>
        <v>190000</v>
      </c>
      <c r="Q118" s="14">
        <v>0</v>
      </c>
      <c r="R118" s="14">
        <v>0</v>
      </c>
      <c r="S118" s="14">
        <v>0</v>
      </c>
      <c r="T118" s="14">
        <v>190000</v>
      </c>
      <c r="U118" s="14">
        <v>0</v>
      </c>
      <c r="V118" s="14">
        <v>0</v>
      </c>
      <c r="W118" s="14">
        <v>0</v>
      </c>
    </row>
    <row r="119" spans="1:25" s="146" customFormat="1" ht="80.099999999999994" customHeight="1">
      <c r="A119" s="127"/>
      <c r="B119" s="145">
        <v>27</v>
      </c>
      <c r="C119" s="10" t="s">
        <v>478</v>
      </c>
      <c r="D119" s="15" t="s">
        <v>8</v>
      </c>
      <c r="E119" s="99" t="s">
        <v>84</v>
      </c>
      <c r="F119" s="15" t="s">
        <v>115</v>
      </c>
      <c r="G119" s="15" t="s">
        <v>197</v>
      </c>
      <c r="H119" s="18" t="s">
        <v>38</v>
      </c>
      <c r="I119" s="19" t="s">
        <v>39</v>
      </c>
      <c r="J119" s="15" t="s">
        <v>198</v>
      </c>
      <c r="K119" s="10" t="s">
        <v>42</v>
      </c>
      <c r="L119" s="10" t="s">
        <v>51</v>
      </c>
      <c r="M119" s="12">
        <v>16000</v>
      </c>
      <c r="N119" s="10" t="s">
        <v>140</v>
      </c>
      <c r="O119" s="10">
        <v>20000</v>
      </c>
      <c r="P119" s="13">
        <f>SUM(Q119:W119)</f>
        <v>1600000</v>
      </c>
      <c r="Q119" s="14">
        <v>0</v>
      </c>
      <c r="R119" s="14">
        <v>0</v>
      </c>
      <c r="S119" s="14">
        <v>0</v>
      </c>
      <c r="T119" s="14">
        <v>1600000</v>
      </c>
      <c r="U119" s="14">
        <v>0</v>
      </c>
      <c r="V119" s="14">
        <v>0</v>
      </c>
      <c r="W119" s="14">
        <v>0</v>
      </c>
    </row>
    <row r="120" spans="1:25" s="146" customFormat="1" ht="80.099999999999994" customHeight="1">
      <c r="A120" s="127"/>
      <c r="B120" s="145">
        <v>28</v>
      </c>
      <c r="C120" s="10" t="s">
        <v>479</v>
      </c>
      <c r="D120" s="15" t="s">
        <v>8</v>
      </c>
      <c r="E120" s="99" t="s">
        <v>84</v>
      </c>
      <c r="F120" s="15" t="s">
        <v>115</v>
      </c>
      <c r="G120" s="15" t="s">
        <v>8</v>
      </c>
      <c r="H120" s="18" t="s">
        <v>38</v>
      </c>
      <c r="I120" s="19" t="s">
        <v>39</v>
      </c>
      <c r="J120" s="15" t="s">
        <v>160</v>
      </c>
      <c r="K120" s="10" t="s">
        <v>42</v>
      </c>
      <c r="L120" s="10" t="s">
        <v>51</v>
      </c>
      <c r="M120" s="12">
        <v>1</v>
      </c>
      <c r="N120" s="10" t="s">
        <v>46</v>
      </c>
      <c r="O120" s="10">
        <v>150</v>
      </c>
      <c r="P120" s="13">
        <f t="shared" si="39"/>
        <v>290000</v>
      </c>
      <c r="Q120" s="14">
        <v>0</v>
      </c>
      <c r="R120" s="14">
        <v>0</v>
      </c>
      <c r="S120" s="14">
        <v>0</v>
      </c>
      <c r="T120" s="14">
        <v>290000</v>
      </c>
      <c r="U120" s="14">
        <v>0</v>
      </c>
      <c r="V120" s="14">
        <v>0</v>
      </c>
      <c r="W120" s="14">
        <v>0</v>
      </c>
    </row>
    <row r="121" spans="1:25" s="146" customFormat="1" ht="80.099999999999994" customHeight="1">
      <c r="A121" s="129"/>
      <c r="B121" s="145">
        <v>29</v>
      </c>
      <c r="C121" s="10" t="s">
        <v>480</v>
      </c>
      <c r="D121" s="15" t="s">
        <v>8</v>
      </c>
      <c r="E121" s="99" t="s">
        <v>84</v>
      </c>
      <c r="F121" s="15" t="s">
        <v>115</v>
      </c>
      <c r="G121" s="15" t="s">
        <v>336</v>
      </c>
      <c r="H121" s="18" t="s">
        <v>38</v>
      </c>
      <c r="I121" s="19" t="s">
        <v>39</v>
      </c>
      <c r="J121" s="15" t="s">
        <v>156</v>
      </c>
      <c r="K121" s="10" t="s">
        <v>42</v>
      </c>
      <c r="L121" s="10" t="s">
        <v>51</v>
      </c>
      <c r="M121" s="12">
        <v>1</v>
      </c>
      <c r="N121" s="10" t="s">
        <v>46</v>
      </c>
      <c r="O121" s="10">
        <v>150</v>
      </c>
      <c r="P121" s="13">
        <f t="shared" ref="P121" si="46">SUM(Q121:W121)</f>
        <v>1250000</v>
      </c>
      <c r="Q121" s="14">
        <v>0</v>
      </c>
      <c r="R121" s="14">
        <v>0</v>
      </c>
      <c r="S121" s="14">
        <v>0</v>
      </c>
      <c r="T121" s="14">
        <v>1250000</v>
      </c>
      <c r="U121" s="14">
        <v>0</v>
      </c>
      <c r="V121" s="14">
        <v>0</v>
      </c>
      <c r="W121" s="14">
        <v>0</v>
      </c>
    </row>
    <row r="122" spans="1:25" s="146" customFormat="1" ht="80.099999999999994" customHeight="1">
      <c r="A122" s="127"/>
      <c r="B122" s="145">
        <v>30</v>
      </c>
      <c r="C122" s="10" t="s">
        <v>481</v>
      </c>
      <c r="D122" s="15" t="s">
        <v>9</v>
      </c>
      <c r="E122" s="99" t="s">
        <v>79</v>
      </c>
      <c r="F122" s="15" t="s">
        <v>9</v>
      </c>
      <c r="G122" s="15" t="s">
        <v>9</v>
      </c>
      <c r="H122" s="18" t="s">
        <v>49</v>
      </c>
      <c r="I122" s="19" t="s">
        <v>39</v>
      </c>
      <c r="J122" s="15" t="s">
        <v>160</v>
      </c>
      <c r="K122" s="10" t="s">
        <v>42</v>
      </c>
      <c r="L122" s="10" t="s">
        <v>51</v>
      </c>
      <c r="M122" s="12">
        <v>1</v>
      </c>
      <c r="N122" s="10" t="s">
        <v>46</v>
      </c>
      <c r="O122" s="10">
        <v>300</v>
      </c>
      <c r="P122" s="13">
        <f t="shared" si="39"/>
        <v>190000</v>
      </c>
      <c r="Q122" s="14">
        <v>0</v>
      </c>
      <c r="R122" s="14">
        <v>0</v>
      </c>
      <c r="S122" s="14">
        <v>0</v>
      </c>
      <c r="T122" s="14">
        <v>190000</v>
      </c>
      <c r="U122" s="14">
        <v>0</v>
      </c>
      <c r="V122" s="14">
        <v>0</v>
      </c>
      <c r="W122" s="14">
        <v>0</v>
      </c>
    </row>
    <row r="123" spans="1:25" s="146" customFormat="1" ht="80.099999999999994" customHeight="1">
      <c r="A123" s="127"/>
      <c r="B123" s="145">
        <v>31</v>
      </c>
      <c r="C123" s="10" t="s">
        <v>482</v>
      </c>
      <c r="D123" s="15" t="s">
        <v>14</v>
      </c>
      <c r="E123" s="99" t="s">
        <v>81</v>
      </c>
      <c r="F123" s="15" t="s">
        <v>113</v>
      </c>
      <c r="G123" s="15" t="s">
        <v>14</v>
      </c>
      <c r="H123" s="18" t="s">
        <v>38</v>
      </c>
      <c r="I123" s="19" t="s">
        <v>39</v>
      </c>
      <c r="J123" s="15" t="s">
        <v>160</v>
      </c>
      <c r="K123" s="10" t="s">
        <v>42</v>
      </c>
      <c r="L123" s="10" t="s">
        <v>51</v>
      </c>
      <c r="M123" s="12">
        <v>1</v>
      </c>
      <c r="N123" s="10" t="s">
        <v>46</v>
      </c>
      <c r="O123" s="10">
        <v>150</v>
      </c>
      <c r="P123" s="13">
        <f t="shared" si="39"/>
        <v>290000</v>
      </c>
      <c r="Q123" s="14">
        <v>0</v>
      </c>
      <c r="R123" s="14">
        <v>0</v>
      </c>
      <c r="S123" s="14">
        <v>0</v>
      </c>
      <c r="T123" s="14">
        <v>290000</v>
      </c>
      <c r="U123" s="14">
        <v>0</v>
      </c>
      <c r="V123" s="14">
        <v>0</v>
      </c>
      <c r="W123" s="14">
        <v>0</v>
      </c>
    </row>
    <row r="124" spans="1:25" s="146" customFormat="1" ht="80.099999999999994" customHeight="1">
      <c r="A124" s="129"/>
      <c r="B124" s="145">
        <v>32</v>
      </c>
      <c r="C124" s="10" t="s">
        <v>483</v>
      </c>
      <c r="D124" s="15" t="s">
        <v>14</v>
      </c>
      <c r="E124" s="99" t="s">
        <v>87</v>
      </c>
      <c r="F124" s="15" t="s">
        <v>119</v>
      </c>
      <c r="G124" s="15" t="s">
        <v>227</v>
      </c>
      <c r="H124" s="18" t="s">
        <v>38</v>
      </c>
      <c r="I124" s="19" t="s">
        <v>39</v>
      </c>
      <c r="J124" s="15" t="s">
        <v>147</v>
      </c>
      <c r="K124" s="10" t="s">
        <v>40</v>
      </c>
      <c r="L124" s="10" t="s">
        <v>185</v>
      </c>
      <c r="M124" s="12">
        <v>900</v>
      </c>
      <c r="N124" s="10" t="s">
        <v>140</v>
      </c>
      <c r="O124" s="10">
        <v>330</v>
      </c>
      <c r="P124" s="13">
        <f t="shared" ref="P124" si="47">SUM(Q124:W124)</f>
        <v>1300000</v>
      </c>
      <c r="Q124" s="14">
        <v>0</v>
      </c>
      <c r="R124" s="14">
        <v>0</v>
      </c>
      <c r="S124" s="14">
        <v>0</v>
      </c>
      <c r="T124" s="14">
        <v>1300000</v>
      </c>
      <c r="U124" s="14">
        <v>0</v>
      </c>
      <c r="V124" s="14">
        <v>0</v>
      </c>
      <c r="W124" s="14">
        <v>0</v>
      </c>
    </row>
    <row r="125" spans="1:25" s="146" customFormat="1" ht="80.099999999999994" customHeight="1">
      <c r="A125" s="147"/>
      <c r="B125" s="145">
        <v>33</v>
      </c>
      <c r="C125" s="10" t="s">
        <v>484</v>
      </c>
      <c r="D125" s="15" t="s">
        <v>14</v>
      </c>
      <c r="E125" s="99" t="s">
        <v>74</v>
      </c>
      <c r="F125" s="15" t="s">
        <v>109</v>
      </c>
      <c r="G125" s="15" t="s">
        <v>334</v>
      </c>
      <c r="H125" s="18" t="s">
        <v>38</v>
      </c>
      <c r="I125" s="19" t="s">
        <v>39</v>
      </c>
      <c r="J125" s="15" t="s">
        <v>333</v>
      </c>
      <c r="K125" s="10" t="s">
        <v>40</v>
      </c>
      <c r="L125" s="10" t="s">
        <v>250</v>
      </c>
      <c r="M125" s="12">
        <v>1</v>
      </c>
      <c r="N125" s="10" t="s">
        <v>46</v>
      </c>
      <c r="O125" s="10">
        <v>380</v>
      </c>
      <c r="P125" s="13">
        <f t="shared" ref="P125" si="48">SUM(Q125:W125)</f>
        <v>1000000</v>
      </c>
      <c r="Q125" s="14">
        <v>0</v>
      </c>
      <c r="R125" s="14">
        <v>0</v>
      </c>
      <c r="S125" s="14">
        <v>0</v>
      </c>
      <c r="T125" s="14">
        <v>1000000</v>
      </c>
      <c r="U125" s="14">
        <v>0</v>
      </c>
      <c r="V125" s="14">
        <v>0</v>
      </c>
      <c r="W125" s="14">
        <v>0</v>
      </c>
    </row>
    <row r="126" spans="1:25" s="146" customFormat="1" ht="80.099999999999994" customHeight="1">
      <c r="A126" s="127"/>
      <c r="B126" s="145">
        <v>34</v>
      </c>
      <c r="C126" s="10" t="s">
        <v>485</v>
      </c>
      <c r="D126" s="15" t="s">
        <v>1</v>
      </c>
      <c r="E126" s="99" t="s">
        <v>92</v>
      </c>
      <c r="F126" s="15" t="s">
        <v>124</v>
      </c>
      <c r="G126" s="15" t="s">
        <v>1</v>
      </c>
      <c r="H126" s="18" t="s">
        <v>38</v>
      </c>
      <c r="I126" s="19" t="s">
        <v>39</v>
      </c>
      <c r="J126" s="15" t="s">
        <v>160</v>
      </c>
      <c r="K126" s="10" t="s">
        <v>42</v>
      </c>
      <c r="L126" s="10" t="s">
        <v>51</v>
      </c>
      <c r="M126" s="12">
        <v>1</v>
      </c>
      <c r="N126" s="10" t="s">
        <v>46</v>
      </c>
      <c r="O126" s="10">
        <v>150</v>
      </c>
      <c r="P126" s="13">
        <f t="shared" si="39"/>
        <v>290000</v>
      </c>
      <c r="Q126" s="14">
        <v>0</v>
      </c>
      <c r="R126" s="14">
        <v>0</v>
      </c>
      <c r="S126" s="14">
        <v>0</v>
      </c>
      <c r="T126" s="14">
        <v>290000</v>
      </c>
      <c r="U126" s="14">
        <v>0</v>
      </c>
      <c r="V126" s="14">
        <v>0</v>
      </c>
      <c r="W126" s="14">
        <v>0</v>
      </c>
    </row>
    <row r="127" spans="1:25" s="146" customFormat="1" ht="98.25" customHeight="1">
      <c r="A127" s="127"/>
      <c r="B127" s="145">
        <v>35</v>
      </c>
      <c r="C127" s="10" t="s">
        <v>486</v>
      </c>
      <c r="D127" s="15" t="s">
        <v>1</v>
      </c>
      <c r="E127" s="99" t="s">
        <v>75</v>
      </c>
      <c r="F127" s="15" t="s">
        <v>128</v>
      </c>
      <c r="G127" s="15" t="s">
        <v>164</v>
      </c>
      <c r="H127" s="18" t="s">
        <v>49</v>
      </c>
      <c r="I127" s="19" t="s">
        <v>39</v>
      </c>
      <c r="J127" s="15" t="s">
        <v>337</v>
      </c>
      <c r="K127" s="10" t="s">
        <v>40</v>
      </c>
      <c r="L127" s="10" t="s">
        <v>185</v>
      </c>
      <c r="M127" s="12">
        <f>T127/2000</f>
        <v>500</v>
      </c>
      <c r="N127" s="10" t="s">
        <v>140</v>
      </c>
      <c r="O127" s="10">
        <v>200</v>
      </c>
      <c r="P127" s="13">
        <f t="shared" si="39"/>
        <v>1000000</v>
      </c>
      <c r="Q127" s="14">
        <v>0</v>
      </c>
      <c r="R127" s="14">
        <v>0</v>
      </c>
      <c r="S127" s="14">
        <v>0</v>
      </c>
      <c r="T127" s="14">
        <v>1000000</v>
      </c>
      <c r="U127" s="14">
        <v>0</v>
      </c>
      <c r="V127" s="14">
        <v>0</v>
      </c>
      <c r="W127" s="14">
        <v>0</v>
      </c>
    </row>
    <row r="128" spans="1:25" s="146" customFormat="1" ht="104.25" customHeight="1">
      <c r="A128" s="127"/>
      <c r="B128" s="145">
        <v>36</v>
      </c>
      <c r="C128" s="10" t="s">
        <v>487</v>
      </c>
      <c r="D128" s="15" t="s">
        <v>1</v>
      </c>
      <c r="E128" s="99" t="s">
        <v>75</v>
      </c>
      <c r="F128" s="15" t="s">
        <v>128</v>
      </c>
      <c r="G128" s="15" t="s">
        <v>202</v>
      </c>
      <c r="H128" s="18" t="s">
        <v>49</v>
      </c>
      <c r="I128" s="19" t="s">
        <v>39</v>
      </c>
      <c r="J128" s="15" t="s">
        <v>219</v>
      </c>
      <c r="K128" s="10" t="s">
        <v>40</v>
      </c>
      <c r="L128" s="10" t="s">
        <v>185</v>
      </c>
      <c r="M128" s="12">
        <f>T128/2000</f>
        <v>400</v>
      </c>
      <c r="N128" s="10" t="s">
        <v>140</v>
      </c>
      <c r="O128" s="10">
        <v>150</v>
      </c>
      <c r="P128" s="13">
        <f t="shared" si="39"/>
        <v>800000</v>
      </c>
      <c r="Q128" s="14">
        <v>0</v>
      </c>
      <c r="R128" s="14">
        <v>0</v>
      </c>
      <c r="S128" s="14">
        <v>0</v>
      </c>
      <c r="T128" s="14">
        <v>800000</v>
      </c>
      <c r="U128" s="14">
        <v>0</v>
      </c>
      <c r="V128" s="14">
        <v>0</v>
      </c>
      <c r="W128" s="14">
        <v>0</v>
      </c>
    </row>
    <row r="129" spans="1:23" s="146" customFormat="1" ht="80.099999999999994" customHeight="1">
      <c r="A129" s="129"/>
      <c r="B129" s="145">
        <v>37</v>
      </c>
      <c r="C129" s="10" t="s">
        <v>488</v>
      </c>
      <c r="D129" s="15" t="s">
        <v>1</v>
      </c>
      <c r="E129" s="99" t="s">
        <v>60</v>
      </c>
      <c r="F129" s="15" t="s">
        <v>12</v>
      </c>
      <c r="G129" s="15" t="s">
        <v>233</v>
      </c>
      <c r="H129" s="18" t="s">
        <v>50</v>
      </c>
      <c r="I129" s="19" t="s">
        <v>39</v>
      </c>
      <c r="J129" s="15" t="s">
        <v>234</v>
      </c>
      <c r="K129" s="10" t="s">
        <v>40</v>
      </c>
      <c r="L129" s="10" t="s">
        <v>185</v>
      </c>
      <c r="M129" s="12">
        <v>948</v>
      </c>
      <c r="N129" s="10" t="s">
        <v>140</v>
      </c>
      <c r="O129" s="10">
        <v>80</v>
      </c>
      <c r="P129" s="13">
        <f>SUM(Q129:W129)</f>
        <v>1600000</v>
      </c>
      <c r="Q129" s="14">
        <v>0</v>
      </c>
      <c r="R129" s="14">
        <v>0</v>
      </c>
      <c r="S129" s="14">
        <v>0</v>
      </c>
      <c r="T129" s="14">
        <v>1600000</v>
      </c>
      <c r="U129" s="14">
        <v>0</v>
      </c>
      <c r="V129" s="14">
        <v>0</v>
      </c>
      <c r="W129" s="14">
        <v>0</v>
      </c>
    </row>
    <row r="130" spans="1:23" s="146" customFormat="1" ht="80.099999999999994" customHeight="1">
      <c r="A130" s="147"/>
      <c r="B130" s="145">
        <v>38</v>
      </c>
      <c r="C130" s="10" t="s">
        <v>489</v>
      </c>
      <c r="D130" s="15" t="s">
        <v>1</v>
      </c>
      <c r="E130" s="99" t="s">
        <v>60</v>
      </c>
      <c r="F130" s="15" t="s">
        <v>12</v>
      </c>
      <c r="G130" s="15" t="s">
        <v>340</v>
      </c>
      <c r="H130" s="18" t="s">
        <v>50</v>
      </c>
      <c r="I130" s="19" t="s">
        <v>39</v>
      </c>
      <c r="J130" s="15" t="s">
        <v>507</v>
      </c>
      <c r="K130" s="10" t="s">
        <v>40</v>
      </c>
      <c r="L130" s="10" t="s">
        <v>185</v>
      </c>
      <c r="M130" s="12">
        <v>1</v>
      </c>
      <c r="N130" s="10" t="s">
        <v>46</v>
      </c>
      <c r="O130" s="10">
        <v>80</v>
      </c>
      <c r="P130" s="13">
        <f>SUM(Q130:W130)</f>
        <v>1750000</v>
      </c>
      <c r="Q130" s="14">
        <v>0</v>
      </c>
      <c r="R130" s="14">
        <v>0</v>
      </c>
      <c r="S130" s="14">
        <v>0</v>
      </c>
      <c r="T130" s="14">
        <v>1750000</v>
      </c>
      <c r="U130" s="14">
        <v>0</v>
      </c>
      <c r="V130" s="14">
        <v>0</v>
      </c>
      <c r="W130" s="14">
        <v>0</v>
      </c>
    </row>
    <row r="131" spans="1:23" s="146" customFormat="1" ht="88.5" customHeight="1">
      <c r="A131" s="147"/>
      <c r="B131" s="145">
        <v>39</v>
      </c>
      <c r="C131" s="10" t="s">
        <v>490</v>
      </c>
      <c r="D131" s="15" t="s">
        <v>1</v>
      </c>
      <c r="E131" s="99" t="s">
        <v>60</v>
      </c>
      <c r="F131" s="15" t="s">
        <v>12</v>
      </c>
      <c r="G131" s="15" t="s">
        <v>508</v>
      </c>
      <c r="H131" s="18" t="s">
        <v>50</v>
      </c>
      <c r="I131" s="19" t="s">
        <v>39</v>
      </c>
      <c r="J131" s="15" t="s">
        <v>509</v>
      </c>
      <c r="K131" s="10" t="s">
        <v>42</v>
      </c>
      <c r="L131" s="10" t="s">
        <v>51</v>
      </c>
      <c r="M131" s="12">
        <v>4200</v>
      </c>
      <c r="N131" s="10" t="s">
        <v>140</v>
      </c>
      <c r="O131" s="10">
        <v>350</v>
      </c>
      <c r="P131" s="13">
        <f t="shared" si="39"/>
        <v>3500000</v>
      </c>
      <c r="Q131" s="14">
        <v>0</v>
      </c>
      <c r="R131" s="14">
        <v>0</v>
      </c>
      <c r="S131" s="14">
        <v>0</v>
      </c>
      <c r="T131" s="14">
        <v>3500000</v>
      </c>
      <c r="U131" s="14">
        <v>0</v>
      </c>
      <c r="V131" s="14">
        <v>0</v>
      </c>
      <c r="W131" s="14">
        <v>0</v>
      </c>
    </row>
    <row r="132" spans="1:23" s="146" customFormat="1" ht="80.099999999999994" customHeight="1">
      <c r="A132" s="147"/>
      <c r="B132" s="145">
        <v>40</v>
      </c>
      <c r="C132" s="10" t="s">
        <v>491</v>
      </c>
      <c r="D132" s="15" t="s">
        <v>1</v>
      </c>
      <c r="E132" s="99" t="s">
        <v>60</v>
      </c>
      <c r="F132" s="15" t="s">
        <v>12</v>
      </c>
      <c r="G132" s="15" t="s">
        <v>309</v>
      </c>
      <c r="H132" s="18" t="s">
        <v>50</v>
      </c>
      <c r="I132" s="19" t="s">
        <v>39</v>
      </c>
      <c r="J132" s="15" t="s">
        <v>321</v>
      </c>
      <c r="K132" s="10" t="s">
        <v>42</v>
      </c>
      <c r="L132" s="10" t="s">
        <v>51</v>
      </c>
      <c r="M132" s="12">
        <v>140</v>
      </c>
      <c r="N132" s="10" t="s">
        <v>140</v>
      </c>
      <c r="O132" s="10">
        <v>150</v>
      </c>
      <c r="P132" s="13">
        <f t="shared" ref="P132" si="49">SUM(Q132:W132)</f>
        <v>250000</v>
      </c>
      <c r="Q132" s="14">
        <v>0</v>
      </c>
      <c r="R132" s="14">
        <v>0</v>
      </c>
      <c r="S132" s="14">
        <v>0</v>
      </c>
      <c r="T132" s="14">
        <v>250000</v>
      </c>
      <c r="U132" s="14">
        <v>0</v>
      </c>
      <c r="V132" s="14">
        <v>0</v>
      </c>
      <c r="W132" s="14">
        <v>0</v>
      </c>
    </row>
    <row r="133" spans="1:23" s="146" customFormat="1" ht="80.099999999999994" customHeight="1">
      <c r="A133" s="147"/>
      <c r="B133" s="145">
        <v>41</v>
      </c>
      <c r="C133" s="10" t="s">
        <v>492</v>
      </c>
      <c r="D133" s="15" t="s">
        <v>1</v>
      </c>
      <c r="E133" s="99" t="s">
        <v>61</v>
      </c>
      <c r="F133" s="15" t="s">
        <v>12</v>
      </c>
      <c r="G133" s="15" t="s">
        <v>322</v>
      </c>
      <c r="H133" s="18" t="s">
        <v>50</v>
      </c>
      <c r="I133" s="19" t="s">
        <v>39</v>
      </c>
      <c r="J133" s="15" t="s">
        <v>147</v>
      </c>
      <c r="K133" s="10" t="s">
        <v>40</v>
      </c>
      <c r="L133" s="10" t="s">
        <v>185</v>
      </c>
      <c r="M133" s="12">
        <v>1250</v>
      </c>
      <c r="N133" s="10" t="s">
        <v>140</v>
      </c>
      <c r="O133" s="10">
        <v>160</v>
      </c>
      <c r="P133" s="13">
        <f t="shared" ref="P133" si="50">SUM(Q133:W133)</f>
        <v>915000</v>
      </c>
      <c r="Q133" s="14">
        <v>0</v>
      </c>
      <c r="R133" s="14">
        <v>0</v>
      </c>
      <c r="S133" s="14">
        <v>0</v>
      </c>
      <c r="T133" s="14">
        <v>915000</v>
      </c>
      <c r="U133" s="14">
        <v>0</v>
      </c>
      <c r="V133" s="14">
        <v>0</v>
      </c>
      <c r="W133" s="14">
        <v>0</v>
      </c>
    </row>
    <row r="134" spans="1:23" s="146" customFormat="1" ht="90">
      <c r="A134" s="147"/>
      <c r="B134" s="145">
        <v>42</v>
      </c>
      <c r="C134" s="10" t="s">
        <v>493</v>
      </c>
      <c r="D134" s="15" t="s">
        <v>265</v>
      </c>
      <c r="E134" s="99" t="s">
        <v>60</v>
      </c>
      <c r="F134" s="15" t="s">
        <v>12</v>
      </c>
      <c r="G134" s="15" t="s">
        <v>377</v>
      </c>
      <c r="H134" s="18" t="s">
        <v>50</v>
      </c>
      <c r="I134" s="19" t="s">
        <v>39</v>
      </c>
      <c r="J134" s="15" t="s">
        <v>327</v>
      </c>
      <c r="K134" s="10" t="s">
        <v>42</v>
      </c>
      <c r="L134" s="10" t="s">
        <v>51</v>
      </c>
      <c r="M134" s="12">
        <v>2000</v>
      </c>
      <c r="N134" s="10" t="s">
        <v>140</v>
      </c>
      <c r="O134" s="10">
        <v>200</v>
      </c>
      <c r="P134" s="13">
        <f>SUM(Q134:W134)</f>
        <v>1500000</v>
      </c>
      <c r="Q134" s="14">
        <v>0</v>
      </c>
      <c r="R134" s="14">
        <v>0</v>
      </c>
      <c r="S134" s="14">
        <v>0</v>
      </c>
      <c r="T134" s="14">
        <v>1500000</v>
      </c>
      <c r="U134" s="14">
        <v>0</v>
      </c>
      <c r="V134" s="14">
        <v>0</v>
      </c>
      <c r="W134" s="14">
        <v>0</v>
      </c>
    </row>
    <row r="135" spans="1:23" s="146" customFormat="1" ht="81" customHeight="1">
      <c r="A135" s="147"/>
      <c r="B135" s="145">
        <v>43</v>
      </c>
      <c r="C135" s="10" t="s">
        <v>494</v>
      </c>
      <c r="D135" s="15" t="s">
        <v>265</v>
      </c>
      <c r="E135" s="99" t="s">
        <v>60</v>
      </c>
      <c r="F135" s="15" t="s">
        <v>12</v>
      </c>
      <c r="G135" s="15" t="s">
        <v>378</v>
      </c>
      <c r="H135" s="18" t="s">
        <v>50</v>
      </c>
      <c r="I135" s="19" t="s">
        <v>39</v>
      </c>
      <c r="J135" s="15" t="s">
        <v>329</v>
      </c>
      <c r="K135" s="10" t="s">
        <v>42</v>
      </c>
      <c r="L135" s="10" t="s">
        <v>51</v>
      </c>
      <c r="M135" s="12">
        <v>1120</v>
      </c>
      <c r="N135" s="10" t="s">
        <v>140</v>
      </c>
      <c r="O135" s="10">
        <v>200</v>
      </c>
      <c r="P135" s="13">
        <f>SUM(Q135:W135)</f>
        <v>1800000</v>
      </c>
      <c r="Q135" s="14">
        <v>0</v>
      </c>
      <c r="R135" s="14">
        <v>0</v>
      </c>
      <c r="S135" s="14">
        <v>0</v>
      </c>
      <c r="T135" s="14">
        <v>1800000</v>
      </c>
      <c r="U135" s="14">
        <v>0</v>
      </c>
      <c r="V135" s="14">
        <v>0</v>
      </c>
      <c r="W135" s="14">
        <v>0</v>
      </c>
    </row>
    <row r="136" spans="1:23" s="146" customFormat="1" ht="81" customHeight="1">
      <c r="A136" s="129"/>
      <c r="B136" s="145">
        <v>44</v>
      </c>
      <c r="C136" s="10" t="s">
        <v>495</v>
      </c>
      <c r="D136" s="15" t="s">
        <v>265</v>
      </c>
      <c r="E136" s="99" t="s">
        <v>60</v>
      </c>
      <c r="F136" s="15" t="s">
        <v>12</v>
      </c>
      <c r="G136" s="15" t="s">
        <v>145</v>
      </c>
      <c r="H136" s="18" t="s">
        <v>50</v>
      </c>
      <c r="I136" s="19" t="s">
        <v>39</v>
      </c>
      <c r="J136" s="15" t="s">
        <v>379</v>
      </c>
      <c r="K136" s="10" t="s">
        <v>40</v>
      </c>
      <c r="L136" s="10" t="s">
        <v>185</v>
      </c>
      <c r="M136" s="12">
        <v>500</v>
      </c>
      <c r="N136" s="10" t="s">
        <v>140</v>
      </c>
      <c r="O136" s="10">
        <v>210</v>
      </c>
      <c r="P136" s="13">
        <f>SUM(Q136:W136)</f>
        <v>1240000</v>
      </c>
      <c r="Q136" s="14">
        <v>0</v>
      </c>
      <c r="R136" s="14">
        <v>0</v>
      </c>
      <c r="S136" s="14">
        <v>0</v>
      </c>
      <c r="T136" s="14">
        <v>1240000</v>
      </c>
      <c r="U136" s="14">
        <v>0</v>
      </c>
      <c r="V136" s="14">
        <v>0</v>
      </c>
      <c r="W136" s="14">
        <v>0</v>
      </c>
    </row>
    <row r="137" spans="1:23" s="146" customFormat="1" ht="80.099999999999994" customHeight="1">
      <c r="A137" s="127"/>
      <c r="B137" s="145">
        <v>45</v>
      </c>
      <c r="C137" s="10" t="s">
        <v>496</v>
      </c>
      <c r="D137" s="15" t="s">
        <v>4</v>
      </c>
      <c r="E137" s="99" t="s">
        <v>65</v>
      </c>
      <c r="F137" s="15" t="s">
        <v>100</v>
      </c>
      <c r="G137" s="15" t="s">
        <v>4</v>
      </c>
      <c r="H137" s="18" t="s">
        <v>49</v>
      </c>
      <c r="I137" s="19" t="s">
        <v>39</v>
      </c>
      <c r="J137" s="15" t="s">
        <v>160</v>
      </c>
      <c r="K137" s="10" t="s">
        <v>42</v>
      </c>
      <c r="L137" s="10" t="s">
        <v>51</v>
      </c>
      <c r="M137" s="12">
        <v>1</v>
      </c>
      <c r="N137" s="10" t="s">
        <v>46</v>
      </c>
      <c r="O137" s="10">
        <v>150</v>
      </c>
      <c r="P137" s="13">
        <f t="shared" si="39"/>
        <v>290000</v>
      </c>
      <c r="Q137" s="14">
        <v>0</v>
      </c>
      <c r="R137" s="14">
        <v>0</v>
      </c>
      <c r="S137" s="14">
        <v>0</v>
      </c>
      <c r="T137" s="14">
        <v>290000</v>
      </c>
      <c r="U137" s="14">
        <v>0</v>
      </c>
      <c r="V137" s="14">
        <v>0</v>
      </c>
      <c r="W137" s="14">
        <v>0</v>
      </c>
    </row>
    <row r="138" spans="1:23" s="146" customFormat="1" ht="80.099999999999994" customHeight="1">
      <c r="A138" s="127"/>
      <c r="B138" s="145">
        <v>46</v>
      </c>
      <c r="C138" s="10" t="s">
        <v>497</v>
      </c>
      <c r="D138" s="15" t="s">
        <v>17</v>
      </c>
      <c r="E138" s="99" t="s">
        <v>83</v>
      </c>
      <c r="F138" s="15" t="s">
        <v>17</v>
      </c>
      <c r="G138" s="15" t="s">
        <v>17</v>
      </c>
      <c r="H138" s="18" t="s">
        <v>49</v>
      </c>
      <c r="I138" s="19" t="s">
        <v>39</v>
      </c>
      <c r="J138" s="15" t="s">
        <v>160</v>
      </c>
      <c r="K138" s="10" t="s">
        <v>42</v>
      </c>
      <c r="L138" s="10" t="s">
        <v>51</v>
      </c>
      <c r="M138" s="12">
        <v>1</v>
      </c>
      <c r="N138" s="10" t="s">
        <v>46</v>
      </c>
      <c r="O138" s="10">
        <v>150</v>
      </c>
      <c r="P138" s="13">
        <f t="shared" si="39"/>
        <v>290000</v>
      </c>
      <c r="Q138" s="14">
        <v>0</v>
      </c>
      <c r="R138" s="14">
        <v>0</v>
      </c>
      <c r="S138" s="14">
        <v>0</v>
      </c>
      <c r="T138" s="14">
        <v>290000</v>
      </c>
      <c r="U138" s="14">
        <v>0</v>
      </c>
      <c r="V138" s="14">
        <v>0</v>
      </c>
      <c r="W138" s="14">
        <v>0</v>
      </c>
    </row>
    <row r="139" spans="1:23" s="100" customFormat="1" ht="33.75" customHeight="1">
      <c r="A139" s="9"/>
      <c r="B139" s="101"/>
      <c r="E139" s="135"/>
      <c r="F139" s="102"/>
      <c r="G139" s="103"/>
      <c r="H139" s="104"/>
      <c r="I139" s="105"/>
      <c r="M139" s="106"/>
      <c r="O139" s="107" t="s">
        <v>203</v>
      </c>
      <c r="P139" s="108">
        <f t="shared" ref="P139:W139" si="51">SUM(P93:P138)</f>
        <v>49704426.649999999</v>
      </c>
      <c r="Q139" s="108">
        <f t="shared" si="51"/>
        <v>0</v>
      </c>
      <c r="R139" s="108">
        <f t="shared" si="51"/>
        <v>0</v>
      </c>
      <c r="S139" s="108">
        <f t="shared" si="51"/>
        <v>0</v>
      </c>
      <c r="T139" s="108">
        <f t="shared" si="51"/>
        <v>49704426.649999999</v>
      </c>
      <c r="U139" s="108">
        <f t="shared" si="51"/>
        <v>0</v>
      </c>
      <c r="V139" s="108">
        <f t="shared" si="51"/>
        <v>0</v>
      </c>
      <c r="W139" s="108">
        <f t="shared" si="51"/>
        <v>0</v>
      </c>
    </row>
    <row r="140" spans="1:23" s="7" customFormat="1" ht="28.5" customHeight="1">
      <c r="A140" s="128"/>
      <c r="B140" s="88" t="s">
        <v>204</v>
      </c>
      <c r="C140" s="89"/>
      <c r="D140" s="89"/>
      <c r="E140" s="134"/>
      <c r="F140" s="89"/>
      <c r="G140" s="89"/>
      <c r="H140" s="89"/>
      <c r="I140" s="89"/>
      <c r="J140" s="89"/>
      <c r="K140" s="89"/>
      <c r="L140" s="89"/>
      <c r="M140" s="90"/>
      <c r="N140" s="89"/>
      <c r="O140" s="89"/>
      <c r="P140" s="91"/>
      <c r="Q140" s="91"/>
      <c r="R140" s="91"/>
      <c r="S140" s="91"/>
      <c r="T140" s="91"/>
      <c r="U140" s="91"/>
      <c r="V140" s="91"/>
      <c r="W140" s="92"/>
    </row>
    <row r="141" spans="1:23" s="146" customFormat="1" ht="80.099999999999994" customHeight="1">
      <c r="A141" s="147"/>
      <c r="B141" s="145">
        <v>1</v>
      </c>
      <c r="C141" s="10" t="s">
        <v>498</v>
      </c>
      <c r="D141" s="15" t="s">
        <v>8</v>
      </c>
      <c r="E141" s="99" t="s">
        <v>84</v>
      </c>
      <c r="F141" s="15" t="s">
        <v>115</v>
      </c>
      <c r="G141" s="15" t="s">
        <v>341</v>
      </c>
      <c r="H141" s="18" t="s">
        <v>38</v>
      </c>
      <c r="I141" s="15" t="s">
        <v>39</v>
      </c>
      <c r="J141" s="15" t="s">
        <v>342</v>
      </c>
      <c r="K141" s="10" t="s">
        <v>42</v>
      </c>
      <c r="L141" s="12" t="s">
        <v>51</v>
      </c>
      <c r="M141" s="10">
        <v>100</v>
      </c>
      <c r="N141" s="10" t="s">
        <v>344</v>
      </c>
      <c r="O141" s="10">
        <v>4000</v>
      </c>
      <c r="P141" s="13">
        <f>SUM(Q141:W141)</f>
        <v>400000</v>
      </c>
      <c r="Q141" s="14">
        <v>0</v>
      </c>
      <c r="R141" s="14">
        <v>0</v>
      </c>
      <c r="S141" s="14">
        <v>0</v>
      </c>
      <c r="T141" s="14">
        <v>400000</v>
      </c>
      <c r="U141" s="14">
        <v>0</v>
      </c>
      <c r="V141" s="14">
        <v>0</v>
      </c>
      <c r="W141" s="14">
        <v>0</v>
      </c>
    </row>
    <row r="142" spans="1:23" s="146" customFormat="1" ht="80.099999999999994" customHeight="1">
      <c r="A142" s="147"/>
      <c r="B142" s="145">
        <v>2</v>
      </c>
      <c r="C142" s="10" t="s">
        <v>499</v>
      </c>
      <c r="D142" s="15" t="s">
        <v>12</v>
      </c>
      <c r="E142" s="17" t="s">
        <v>60</v>
      </c>
      <c r="F142" s="15" t="s">
        <v>12</v>
      </c>
      <c r="G142" s="15" t="s">
        <v>12</v>
      </c>
      <c r="H142" s="18" t="s">
        <v>50</v>
      </c>
      <c r="I142" s="19" t="s">
        <v>39</v>
      </c>
      <c r="J142" s="15" t="s">
        <v>343</v>
      </c>
      <c r="K142" s="10" t="s">
        <v>42</v>
      </c>
      <c r="L142" s="10" t="s">
        <v>51</v>
      </c>
      <c r="M142" s="10">
        <v>150</v>
      </c>
      <c r="N142" s="10" t="s">
        <v>344</v>
      </c>
      <c r="O142" s="10">
        <v>6000</v>
      </c>
      <c r="P142" s="13">
        <f>SUM(Q142:W142)</f>
        <v>600000</v>
      </c>
      <c r="Q142" s="14">
        <v>0</v>
      </c>
      <c r="R142" s="14">
        <v>0</v>
      </c>
      <c r="S142" s="14">
        <v>0</v>
      </c>
      <c r="T142" s="14">
        <v>600000</v>
      </c>
      <c r="U142" s="14">
        <v>0</v>
      </c>
      <c r="V142" s="14">
        <v>0</v>
      </c>
      <c r="W142" s="14">
        <v>0</v>
      </c>
    </row>
    <row r="143" spans="1:23" s="100" customFormat="1" ht="33.75" customHeight="1">
      <c r="A143" s="9"/>
      <c r="B143" s="101"/>
      <c r="E143" s="135"/>
      <c r="F143" s="102"/>
      <c r="G143" s="103"/>
      <c r="H143" s="104"/>
      <c r="I143" s="105"/>
      <c r="M143" s="106"/>
      <c r="O143" s="107" t="s">
        <v>205</v>
      </c>
      <c r="P143" s="108">
        <f>SUM(P141:P142)</f>
        <v>1000000</v>
      </c>
      <c r="Q143" s="108">
        <f t="shared" ref="Q143:S143" si="52">SUM(Q141:Q142)</f>
        <v>0</v>
      </c>
      <c r="R143" s="108">
        <f t="shared" si="52"/>
        <v>0</v>
      </c>
      <c r="S143" s="108">
        <f t="shared" si="52"/>
        <v>0</v>
      </c>
      <c r="T143" s="108">
        <f>SUM(T141:T142)</f>
        <v>1000000</v>
      </c>
      <c r="U143" s="108">
        <f>SUM(U141:U142)</f>
        <v>0</v>
      </c>
      <c r="V143" s="108">
        <f>SUM(V141:V142)</f>
        <v>0</v>
      </c>
      <c r="W143" s="108">
        <f>SUM(W141:W142)</f>
        <v>0</v>
      </c>
    </row>
    <row r="144" spans="1:23" s="7" customFormat="1" ht="28.5" customHeight="1">
      <c r="A144" s="128"/>
      <c r="B144" s="88" t="s">
        <v>206</v>
      </c>
      <c r="C144" s="89"/>
      <c r="D144" s="89"/>
      <c r="E144" s="134"/>
      <c r="F144" s="89"/>
      <c r="G144" s="89"/>
      <c r="H144" s="89"/>
      <c r="I144" s="89"/>
      <c r="J144" s="89"/>
      <c r="K144" s="89"/>
      <c r="L144" s="89"/>
      <c r="M144" s="90"/>
      <c r="N144" s="89"/>
      <c r="O144" s="89"/>
      <c r="P144" s="91"/>
      <c r="Q144" s="91"/>
      <c r="R144" s="91"/>
      <c r="S144" s="91"/>
      <c r="T144" s="91"/>
      <c r="U144" s="91"/>
      <c r="V144" s="91"/>
      <c r="W144" s="92"/>
    </row>
    <row r="145" spans="1:23" s="146" customFormat="1" ht="80.099999999999994" customHeight="1">
      <c r="A145" s="129"/>
      <c r="B145" s="145">
        <v>1</v>
      </c>
      <c r="C145" s="10" t="s">
        <v>500</v>
      </c>
      <c r="D145" s="15" t="s">
        <v>9</v>
      </c>
      <c r="E145" s="99" t="s">
        <v>79</v>
      </c>
      <c r="F145" s="15" t="s">
        <v>9</v>
      </c>
      <c r="G145" s="15" t="s">
        <v>9</v>
      </c>
      <c r="H145" s="18" t="s">
        <v>49</v>
      </c>
      <c r="I145" s="19" t="s">
        <v>39</v>
      </c>
      <c r="J145" s="15" t="s">
        <v>279</v>
      </c>
      <c r="K145" s="10" t="s">
        <v>40</v>
      </c>
      <c r="L145" s="10" t="s">
        <v>185</v>
      </c>
      <c r="M145" s="12">
        <v>1</v>
      </c>
      <c r="N145" s="10" t="s">
        <v>46</v>
      </c>
      <c r="O145" s="10">
        <v>300</v>
      </c>
      <c r="P145" s="13">
        <f>SUM(Q145:W145)</f>
        <v>500000</v>
      </c>
      <c r="Q145" s="14">
        <v>0</v>
      </c>
      <c r="R145" s="14">
        <v>0</v>
      </c>
      <c r="S145" s="14">
        <v>0</v>
      </c>
      <c r="T145" s="14">
        <v>500000</v>
      </c>
      <c r="U145" s="14">
        <v>0</v>
      </c>
      <c r="V145" s="14">
        <v>0</v>
      </c>
      <c r="W145" s="14">
        <v>0</v>
      </c>
    </row>
    <row r="146" spans="1:23" s="100" customFormat="1" ht="33.75" customHeight="1">
      <c r="A146" s="9"/>
      <c r="B146" s="101"/>
      <c r="E146" s="135"/>
      <c r="F146" s="102"/>
      <c r="G146" s="103"/>
      <c r="H146" s="104"/>
      <c r="I146" s="105"/>
      <c r="M146" s="106"/>
      <c r="O146" s="107" t="s">
        <v>207</v>
      </c>
      <c r="P146" s="108">
        <f>SUM(P145:P145)</f>
        <v>500000</v>
      </c>
      <c r="Q146" s="108">
        <f t="shared" ref="Q146:W146" si="53">SUM(Q145:Q145)</f>
        <v>0</v>
      </c>
      <c r="R146" s="108">
        <f t="shared" si="53"/>
        <v>0</v>
      </c>
      <c r="S146" s="108">
        <f t="shared" si="53"/>
        <v>0</v>
      </c>
      <c r="T146" s="108">
        <f>SUM(T145:T145)</f>
        <v>500000</v>
      </c>
      <c r="U146" s="108">
        <f t="shared" si="53"/>
        <v>0</v>
      </c>
      <c r="V146" s="108">
        <f t="shared" si="53"/>
        <v>0</v>
      </c>
      <c r="W146" s="108">
        <f t="shared" si="53"/>
        <v>0</v>
      </c>
    </row>
    <row r="147" spans="1:23" s="7" customFormat="1" ht="28.5" customHeight="1">
      <c r="A147" s="128"/>
      <c r="B147" s="88" t="s">
        <v>208</v>
      </c>
      <c r="C147" s="89"/>
      <c r="D147" s="89"/>
      <c r="E147" s="134"/>
      <c r="F147" s="89"/>
      <c r="G147" s="89"/>
      <c r="H147" s="89"/>
      <c r="I147" s="89"/>
      <c r="J147" s="89"/>
      <c r="K147" s="89"/>
      <c r="L147" s="89"/>
      <c r="M147" s="90"/>
      <c r="N147" s="89"/>
      <c r="O147" s="89"/>
      <c r="P147" s="91"/>
      <c r="Q147" s="91"/>
      <c r="R147" s="91"/>
      <c r="S147" s="91"/>
      <c r="T147" s="91"/>
      <c r="U147" s="91"/>
      <c r="V147" s="91"/>
      <c r="W147" s="92"/>
    </row>
    <row r="148" spans="1:23" s="146" customFormat="1" ht="80.099999999999994" customHeight="1">
      <c r="A148" s="129"/>
      <c r="B148" s="145">
        <v>1</v>
      </c>
      <c r="C148" s="10" t="s">
        <v>501</v>
      </c>
      <c r="D148" s="15" t="s">
        <v>245</v>
      </c>
      <c r="E148" s="99" t="s">
        <v>67</v>
      </c>
      <c r="F148" s="15" t="s">
        <v>102</v>
      </c>
      <c r="G148" s="15" t="s">
        <v>246</v>
      </c>
      <c r="H148" s="18" t="s">
        <v>38</v>
      </c>
      <c r="I148" s="19" t="s">
        <v>39</v>
      </c>
      <c r="J148" s="15" t="s">
        <v>144</v>
      </c>
      <c r="K148" s="10" t="s">
        <v>42</v>
      </c>
      <c r="L148" s="10" t="s">
        <v>51</v>
      </c>
      <c r="M148" s="12">
        <f>6*2.5</f>
        <v>15</v>
      </c>
      <c r="N148" s="10" t="s">
        <v>140</v>
      </c>
      <c r="O148" s="10">
        <v>180</v>
      </c>
      <c r="P148" s="13">
        <f>SUM(Q148:W148)</f>
        <v>140000</v>
      </c>
      <c r="Q148" s="14">
        <v>0</v>
      </c>
      <c r="R148" s="14">
        <v>0</v>
      </c>
      <c r="S148" s="14">
        <v>0</v>
      </c>
      <c r="T148" s="14">
        <v>140000</v>
      </c>
      <c r="U148" s="14">
        <v>0</v>
      </c>
      <c r="V148" s="14">
        <v>0</v>
      </c>
      <c r="W148" s="14">
        <v>0</v>
      </c>
    </row>
    <row r="149" spans="1:23" s="146" customFormat="1" ht="80.099999999999994" customHeight="1">
      <c r="A149" s="147"/>
      <c r="B149" s="145">
        <v>2</v>
      </c>
      <c r="C149" s="10" t="s">
        <v>502</v>
      </c>
      <c r="D149" s="15" t="s">
        <v>12</v>
      </c>
      <c r="E149" s="99" t="s">
        <v>60</v>
      </c>
      <c r="F149" s="15" t="s">
        <v>12</v>
      </c>
      <c r="G149" s="15" t="s">
        <v>311</v>
      </c>
      <c r="H149" s="18" t="s">
        <v>50</v>
      </c>
      <c r="I149" s="19" t="s">
        <v>39</v>
      </c>
      <c r="J149" s="15" t="s">
        <v>320</v>
      </c>
      <c r="K149" s="10" t="s">
        <v>42</v>
      </c>
      <c r="L149" s="10" t="s">
        <v>51</v>
      </c>
      <c r="M149" s="12">
        <v>10.5</v>
      </c>
      <c r="N149" s="10" t="s">
        <v>140</v>
      </c>
      <c r="O149" s="10">
        <v>170</v>
      </c>
      <c r="P149" s="13">
        <f>SUM(Q149:W149)</f>
        <v>100000</v>
      </c>
      <c r="Q149" s="14">
        <v>0</v>
      </c>
      <c r="R149" s="14">
        <v>0</v>
      </c>
      <c r="S149" s="14">
        <v>0</v>
      </c>
      <c r="T149" s="14">
        <v>100000</v>
      </c>
      <c r="U149" s="14">
        <v>0</v>
      </c>
      <c r="V149" s="14">
        <v>0</v>
      </c>
      <c r="W149" s="14">
        <v>0</v>
      </c>
    </row>
    <row r="150" spans="1:23" s="100" customFormat="1" ht="33.75" customHeight="1">
      <c r="A150" s="9"/>
      <c r="B150" s="101"/>
      <c r="E150" s="135"/>
      <c r="F150" s="102"/>
      <c r="G150" s="103"/>
      <c r="H150" s="104"/>
      <c r="I150" s="105"/>
      <c r="M150" s="106"/>
      <c r="O150" s="107" t="s">
        <v>209</v>
      </c>
      <c r="P150" s="109">
        <f>SUM(P148:P149)</f>
        <v>240000</v>
      </c>
      <c r="Q150" s="109">
        <f t="shared" ref="Q150:W150" si="54">SUM(Q148:Q149)</f>
        <v>0</v>
      </c>
      <c r="R150" s="109">
        <f t="shared" si="54"/>
        <v>0</v>
      </c>
      <c r="S150" s="109">
        <f t="shared" si="54"/>
        <v>0</v>
      </c>
      <c r="T150" s="109">
        <f>SUM(T148:T149)</f>
        <v>240000</v>
      </c>
      <c r="U150" s="109">
        <f t="shared" si="54"/>
        <v>0</v>
      </c>
      <c r="V150" s="109">
        <f t="shared" si="54"/>
        <v>0</v>
      </c>
      <c r="W150" s="109">
        <f t="shared" si="54"/>
        <v>0</v>
      </c>
    </row>
    <row r="151" spans="1:23" s="7" customFormat="1" ht="28.5" customHeight="1">
      <c r="A151" s="128"/>
      <c r="B151" s="88" t="s">
        <v>210</v>
      </c>
      <c r="C151" s="89"/>
      <c r="D151" s="89"/>
      <c r="E151" s="134"/>
      <c r="F151" s="89"/>
      <c r="G151" s="89"/>
      <c r="H151" s="89"/>
      <c r="I151" s="89"/>
      <c r="J151" s="89"/>
      <c r="K151" s="89"/>
      <c r="L151" s="89"/>
      <c r="M151" s="90"/>
      <c r="N151" s="89"/>
      <c r="O151" s="89"/>
      <c r="P151" s="91"/>
      <c r="Q151" s="91"/>
      <c r="R151" s="91"/>
      <c r="S151" s="91"/>
      <c r="T151" s="91"/>
      <c r="U151" s="91"/>
      <c r="V151" s="91"/>
      <c r="W151" s="92"/>
    </row>
    <row r="152" spans="1:23" s="3" customFormat="1" ht="99.75" customHeight="1">
      <c r="A152" s="127"/>
      <c r="B152" s="145">
        <v>1</v>
      </c>
      <c r="C152" s="10" t="s">
        <v>503</v>
      </c>
      <c r="D152" s="15" t="s">
        <v>12</v>
      </c>
      <c r="E152" s="99" t="s">
        <v>60</v>
      </c>
      <c r="F152" s="15" t="s">
        <v>12</v>
      </c>
      <c r="G152" s="15" t="s">
        <v>167</v>
      </c>
      <c r="H152" s="18" t="s">
        <v>50</v>
      </c>
      <c r="I152" s="19" t="s">
        <v>54</v>
      </c>
      <c r="J152" s="15" t="s">
        <v>163</v>
      </c>
      <c r="K152" s="10" t="s">
        <v>42</v>
      </c>
      <c r="L152" s="10" t="s">
        <v>51</v>
      </c>
      <c r="M152" s="12">
        <v>1</v>
      </c>
      <c r="N152" s="10" t="s">
        <v>162</v>
      </c>
      <c r="O152" s="10">
        <v>1500</v>
      </c>
      <c r="P152" s="13">
        <f>SUM(Q152:W152)</f>
        <v>3201588.21</v>
      </c>
      <c r="Q152" s="14">
        <v>0</v>
      </c>
      <c r="R152" s="14">
        <v>0</v>
      </c>
      <c r="S152" s="14">
        <v>0</v>
      </c>
      <c r="T152" s="14">
        <v>3201588.21</v>
      </c>
      <c r="U152" s="14">
        <v>0</v>
      </c>
      <c r="V152" s="14">
        <v>0</v>
      </c>
      <c r="W152" s="14">
        <v>0</v>
      </c>
    </row>
    <row r="153" spans="1:23" s="100" customFormat="1" ht="33.75" customHeight="1">
      <c r="A153" s="9"/>
      <c r="B153" s="101"/>
      <c r="E153" s="135"/>
      <c r="F153" s="102"/>
      <c r="G153" s="103"/>
      <c r="H153" s="104"/>
      <c r="I153" s="105"/>
      <c r="M153" s="106"/>
      <c r="O153" s="107" t="s">
        <v>211</v>
      </c>
      <c r="P153" s="108">
        <f>SUM(P152)</f>
        <v>3201588.21</v>
      </c>
      <c r="Q153" s="108">
        <f t="shared" ref="Q153:S153" si="55">SUM(Q152)</f>
        <v>0</v>
      </c>
      <c r="R153" s="108">
        <f t="shared" si="55"/>
        <v>0</v>
      </c>
      <c r="S153" s="108">
        <f t="shared" si="55"/>
        <v>0</v>
      </c>
      <c r="T153" s="108">
        <f>SUM(T152)</f>
        <v>3201588.21</v>
      </c>
      <c r="U153" s="108">
        <f t="shared" ref="U153:W153" si="56">SUM(U152)</f>
        <v>0</v>
      </c>
      <c r="V153" s="108">
        <f t="shared" si="56"/>
        <v>0</v>
      </c>
      <c r="W153" s="108">
        <f t="shared" si="56"/>
        <v>0</v>
      </c>
    </row>
    <row r="154" spans="1:23" s="7" customFormat="1" ht="28.5" customHeight="1">
      <c r="A154" s="128"/>
      <c r="B154" s="88" t="s">
        <v>212</v>
      </c>
      <c r="C154" s="89"/>
      <c r="D154" s="89"/>
      <c r="E154" s="134"/>
      <c r="F154" s="89"/>
      <c r="G154" s="89"/>
      <c r="H154" s="89"/>
      <c r="I154" s="89"/>
      <c r="J154" s="89"/>
      <c r="K154" s="89"/>
      <c r="L154" s="89"/>
      <c r="M154" s="90"/>
      <c r="N154" s="89"/>
      <c r="O154" s="89"/>
      <c r="P154" s="91"/>
      <c r="Q154" s="91"/>
      <c r="R154" s="91"/>
      <c r="S154" s="91"/>
      <c r="T154" s="91"/>
      <c r="U154" s="91"/>
      <c r="V154" s="91"/>
      <c r="W154" s="92"/>
    </row>
    <row r="155" spans="1:23" s="3" customFormat="1" ht="80.099999999999994" customHeight="1">
      <c r="A155" s="127"/>
      <c r="B155" s="145">
        <v>1</v>
      </c>
      <c r="C155" s="10" t="s">
        <v>504</v>
      </c>
      <c r="D155" s="15" t="s">
        <v>12</v>
      </c>
      <c r="E155" s="99" t="s">
        <v>60</v>
      </c>
      <c r="F155" s="15" t="s">
        <v>12</v>
      </c>
      <c r="G155" s="15" t="s">
        <v>167</v>
      </c>
      <c r="H155" s="18" t="s">
        <v>50</v>
      </c>
      <c r="I155" s="19" t="s">
        <v>213</v>
      </c>
      <c r="J155" s="15" t="s">
        <v>220</v>
      </c>
      <c r="K155" s="10" t="s">
        <v>40</v>
      </c>
      <c r="L155" s="10" t="s">
        <v>185</v>
      </c>
      <c r="M155" s="12">
        <v>1</v>
      </c>
      <c r="N155" s="10" t="s">
        <v>214</v>
      </c>
      <c r="O155" s="10">
        <v>87</v>
      </c>
      <c r="P155" s="13">
        <f t="shared" ref="P155" si="57">SUM(Q155:W155)</f>
        <v>2134392.14</v>
      </c>
      <c r="Q155" s="14">
        <v>0</v>
      </c>
      <c r="R155" s="14">
        <v>0</v>
      </c>
      <c r="S155" s="14">
        <v>0</v>
      </c>
      <c r="T155" s="14">
        <v>2134392.14</v>
      </c>
      <c r="U155" s="14">
        <v>0</v>
      </c>
      <c r="V155" s="14">
        <v>0</v>
      </c>
      <c r="W155" s="14">
        <v>0</v>
      </c>
    </row>
    <row r="156" spans="1:23" s="100" customFormat="1" ht="33.75" customHeight="1">
      <c r="A156" s="9"/>
      <c r="B156" s="101"/>
      <c r="E156" s="135"/>
      <c r="F156" s="102"/>
      <c r="G156" s="103"/>
      <c r="H156" s="104"/>
      <c r="I156" s="105"/>
      <c r="M156" s="106"/>
      <c r="O156" s="107" t="s">
        <v>215</v>
      </c>
      <c r="P156" s="109">
        <f>SUM(P155:P155)</f>
        <v>2134392.14</v>
      </c>
      <c r="Q156" s="109">
        <f t="shared" ref="Q156:W156" si="58">SUM(Q155:Q155)</f>
        <v>0</v>
      </c>
      <c r="R156" s="109">
        <f t="shared" si="58"/>
        <v>0</v>
      </c>
      <c r="S156" s="109">
        <f t="shared" si="58"/>
        <v>0</v>
      </c>
      <c r="T156" s="109">
        <f>SUM(T155:T155)</f>
        <v>2134392.14</v>
      </c>
      <c r="U156" s="109">
        <f t="shared" si="58"/>
        <v>0</v>
      </c>
      <c r="V156" s="109">
        <f t="shared" si="58"/>
        <v>0</v>
      </c>
      <c r="W156" s="109">
        <f t="shared" si="58"/>
        <v>0</v>
      </c>
    </row>
    <row r="157" spans="1:23" s="116" customFormat="1" ht="33.75" customHeight="1">
      <c r="A157" s="130"/>
      <c r="E157" s="137"/>
      <c r="M157" s="117"/>
      <c r="O157" s="118" t="s">
        <v>386</v>
      </c>
      <c r="P157" s="119">
        <f t="shared" ref="P157:S157" si="59">P156+P153+P150+P146+P143+P139+P90+P87+P71+P62+P58+P55+P36+P19</f>
        <v>106719607</v>
      </c>
      <c r="Q157" s="119">
        <f t="shared" si="59"/>
        <v>0</v>
      </c>
      <c r="R157" s="119">
        <f t="shared" si="59"/>
        <v>0</v>
      </c>
      <c r="S157" s="119">
        <f t="shared" si="59"/>
        <v>0</v>
      </c>
      <c r="T157" s="119">
        <f>T156+T153+T150+T146+T143+T139+T90+T87+T71+T62+T58+T55+T36+T19</f>
        <v>106719607</v>
      </c>
      <c r="U157" s="119">
        <f t="shared" ref="U157:W157" si="60">U156+U153+U150+U146+U143+U139+U90+U87+U71+U62+U58+U55+U36+U19</f>
        <v>0</v>
      </c>
      <c r="V157" s="119">
        <f t="shared" si="60"/>
        <v>0</v>
      </c>
      <c r="W157" s="119">
        <f t="shared" si="60"/>
        <v>0</v>
      </c>
    </row>
    <row r="158" spans="1:23" s="116" customFormat="1" ht="33.75" customHeight="1">
      <c r="A158" s="130"/>
      <c r="E158" s="137"/>
      <c r="M158" s="117"/>
      <c r="O158" s="118"/>
      <c r="P158" s="118"/>
      <c r="Q158" s="118"/>
      <c r="R158" s="118"/>
      <c r="S158" s="118"/>
      <c r="T158" s="120"/>
      <c r="U158" s="118"/>
      <c r="V158" s="118"/>
      <c r="W158" s="118"/>
    </row>
    <row r="159" spans="1:23" s="7" customFormat="1" ht="28.5" customHeight="1">
      <c r="A159" s="128"/>
      <c r="B159" s="88" t="s">
        <v>222</v>
      </c>
      <c r="C159" s="89"/>
      <c r="D159" s="89"/>
      <c r="E159" s="134"/>
      <c r="F159" s="89"/>
      <c r="G159" s="89"/>
      <c r="H159" s="89"/>
      <c r="I159" s="89"/>
      <c r="J159" s="89"/>
      <c r="K159" s="89"/>
      <c r="L159" s="89"/>
      <c r="M159" s="90"/>
      <c r="N159" s="89"/>
      <c r="O159" s="89"/>
      <c r="P159" s="91"/>
      <c r="Q159" s="91"/>
      <c r="R159" s="91"/>
      <c r="S159" s="91"/>
      <c r="T159" s="91"/>
      <c r="U159" s="91"/>
      <c r="V159" s="91"/>
      <c r="W159" s="92"/>
    </row>
    <row r="160" spans="1:23" s="1" customFormat="1" ht="80.099999999999994" customHeight="1">
      <c r="A160" s="127"/>
      <c r="B160" s="93">
        <v>1</v>
      </c>
      <c r="C160" s="94" t="s">
        <v>216</v>
      </c>
      <c r="D160" s="95" t="s">
        <v>287</v>
      </c>
      <c r="E160" s="99" t="s">
        <v>51</v>
      </c>
      <c r="F160" s="95" t="s">
        <v>51</v>
      </c>
      <c r="G160" s="95" t="s">
        <v>286</v>
      </c>
      <c r="H160" s="96" t="s">
        <v>51</v>
      </c>
      <c r="I160" s="97" t="s">
        <v>288</v>
      </c>
      <c r="J160" s="95" t="s">
        <v>221</v>
      </c>
      <c r="K160" s="94" t="s">
        <v>51</v>
      </c>
      <c r="L160" s="94" t="s">
        <v>51</v>
      </c>
      <c r="M160" s="98">
        <v>1</v>
      </c>
      <c r="N160" s="94" t="s">
        <v>162</v>
      </c>
      <c r="O160" s="94" t="s">
        <v>289</v>
      </c>
      <c r="P160" s="13">
        <f>SUM(Q160:W160)</f>
        <v>19074743</v>
      </c>
      <c r="Q160" s="14">
        <v>0</v>
      </c>
      <c r="R160" s="14">
        <v>19074743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</row>
    <row r="161" spans="1:23" s="100" customFormat="1" ht="33.75" customHeight="1">
      <c r="A161" s="9"/>
      <c r="B161" s="101"/>
      <c r="E161" s="135"/>
      <c r="F161" s="102"/>
      <c r="G161" s="103"/>
      <c r="H161" s="104"/>
      <c r="I161" s="105"/>
      <c r="M161" s="106"/>
      <c r="O161" s="107" t="s">
        <v>290</v>
      </c>
      <c r="P161" s="109">
        <f>SUM(P160:P160)</f>
        <v>19074743</v>
      </c>
      <c r="Q161" s="109">
        <f t="shared" ref="Q161:W161" si="61">SUM(Q160:Q160)</f>
        <v>0</v>
      </c>
      <c r="R161" s="109">
        <f t="shared" si="61"/>
        <v>19074743</v>
      </c>
      <c r="S161" s="109">
        <f t="shared" si="61"/>
        <v>0</v>
      </c>
      <c r="T161" s="109">
        <f t="shared" si="61"/>
        <v>0</v>
      </c>
      <c r="U161" s="109">
        <f t="shared" si="61"/>
        <v>0</v>
      </c>
      <c r="V161" s="109">
        <f t="shared" si="61"/>
        <v>0</v>
      </c>
      <c r="W161" s="109">
        <f t="shared" si="61"/>
        <v>0</v>
      </c>
    </row>
    <row r="162" spans="1:23" s="100" customFormat="1" ht="32.25" customHeight="1">
      <c r="A162" s="9"/>
      <c r="B162" s="101"/>
      <c r="E162" s="135"/>
      <c r="F162" s="102"/>
      <c r="G162" s="103"/>
      <c r="H162" s="104"/>
      <c r="I162" s="105"/>
      <c r="M162" s="106"/>
      <c r="O162" s="107"/>
      <c r="P162" s="107"/>
      <c r="Q162" s="107"/>
      <c r="R162" s="107"/>
      <c r="S162" s="107"/>
      <c r="T162" s="107"/>
      <c r="U162" s="107"/>
      <c r="V162" s="107"/>
      <c r="W162" s="107"/>
    </row>
    <row r="163" spans="1:23" s="100" customFormat="1" ht="33.75" customHeight="1">
      <c r="A163" s="9"/>
      <c r="B163" s="101"/>
      <c r="E163" s="135"/>
      <c r="F163" s="102"/>
      <c r="G163" s="103"/>
      <c r="H163" s="104"/>
      <c r="I163" s="105"/>
      <c r="M163" s="106"/>
      <c r="O163" s="107"/>
      <c r="P163" s="107"/>
      <c r="Q163" s="107"/>
      <c r="R163" s="107"/>
      <c r="S163" s="107"/>
      <c r="T163" s="107"/>
      <c r="U163" s="107"/>
      <c r="V163" s="107"/>
      <c r="W163" s="107"/>
    </row>
  </sheetData>
  <autoFilter ref="K1:K176" xr:uid="{CD519E83-7DE1-4DD6-970E-CD9895093B87}"/>
  <mergeCells count="26">
    <mergeCell ref="C1:W1"/>
    <mergeCell ref="C2:W2"/>
    <mergeCell ref="C4:W4"/>
    <mergeCell ref="A6:A8"/>
    <mergeCell ref="B6:B8"/>
    <mergeCell ref="C6:C8"/>
    <mergeCell ref="D6:D8"/>
    <mergeCell ref="E6:E8"/>
    <mergeCell ref="F6:F8"/>
    <mergeCell ref="G6:G8"/>
    <mergeCell ref="H6:H8"/>
    <mergeCell ref="P6:W6"/>
    <mergeCell ref="I6:I8"/>
    <mergeCell ref="J6:J8"/>
    <mergeCell ref="K6:K8"/>
    <mergeCell ref="L6:L8"/>
    <mergeCell ref="M6:O6"/>
    <mergeCell ref="T7:U7"/>
    <mergeCell ref="V7:V8"/>
    <mergeCell ref="W7:W8"/>
    <mergeCell ref="M7:M8"/>
    <mergeCell ref="N7:N8"/>
    <mergeCell ref="O7:O8"/>
    <mergeCell ref="P7:P8"/>
    <mergeCell ref="Q7:Q8"/>
    <mergeCell ref="R7:S7"/>
  </mergeCells>
  <phoneticPr fontId="10" type="noConversion"/>
  <printOptions horizontalCentered="1"/>
  <pageMargins left="0.39370078740157483" right="0.39370078740157483" top="0.39370078740157483" bottom="0.78740157480314965" header="0.31496062992125984" footer="0.31496062992125984"/>
  <pageSetup paperSize="119" scale="39" orientation="landscape" r:id="rId1"/>
  <headerFooter>
    <oddFooter>&amp;C&amp;10&amp;P de &amp;N</oddFooter>
  </headerFooter>
  <rowBreaks count="1" manualBreakCount="1">
    <brk id="71" min="1" max="2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</vt:lpstr>
      <vt:lpstr>RESUMEN</vt:lpstr>
      <vt:lpstr>POA 2021</vt:lpstr>
      <vt:lpstr>'POA 2021'!Área_de_impresión</vt:lpstr>
      <vt:lpstr>PORTADA!Área_de_impresión</vt:lpstr>
      <vt:lpstr>RESUMEN!Área_de_impresión</vt:lpstr>
      <vt:lpstr>'POA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</dc:creator>
  <cp:lastModifiedBy>usuario</cp:lastModifiedBy>
  <cp:lastPrinted>2021-01-04T16:28:02Z</cp:lastPrinted>
  <dcterms:created xsi:type="dcterms:W3CDTF">2016-09-14T15:55:40Z</dcterms:created>
  <dcterms:modified xsi:type="dcterms:W3CDTF">2021-01-04T16:35:20Z</dcterms:modified>
</cp:coreProperties>
</file>