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CTA PUBLICA 22 04 2016\2016 18042016\1er  NFORME TRIMESTRAL 2016\"/>
    </mc:Choice>
  </mc:AlternateContent>
  <bookViews>
    <workbookView xWindow="450" yWindow="150" windowWidth="9060" windowHeight="8805"/>
  </bookViews>
  <sheets>
    <sheet name="Hoja2" sheetId="5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R66" i="5" l="1"/>
  <c r="R65" i="5"/>
  <c r="R64" i="5"/>
  <c r="R63" i="5"/>
  <c r="R62" i="5"/>
  <c r="R61" i="5"/>
  <c r="U60" i="5"/>
  <c r="U59" i="5"/>
  <c r="U58" i="5"/>
  <c r="U57" i="5"/>
  <c r="R56" i="5"/>
  <c r="R55" i="5"/>
  <c r="R54" i="5"/>
  <c r="R53" i="5"/>
  <c r="R52" i="5"/>
  <c r="R51" i="5"/>
  <c r="R50" i="5"/>
  <c r="Q52" i="5" l="1"/>
  <c r="Q50" i="5"/>
  <c r="R49" i="5"/>
  <c r="R48" i="5"/>
  <c r="Q48" i="5" s="1"/>
  <c r="R47" i="5"/>
  <c r="R46" i="5"/>
  <c r="Q46" i="5" s="1"/>
  <c r="R45" i="5"/>
  <c r="Q45" i="5" s="1"/>
  <c r="R44" i="5"/>
  <c r="Q44" i="5" s="1"/>
  <c r="R43" i="5"/>
  <c r="R42" i="5"/>
  <c r="R41" i="5"/>
  <c r="Q41" i="5" s="1"/>
  <c r="R40" i="5"/>
  <c r="Q40" i="5" s="1"/>
  <c r="R39" i="5"/>
  <c r="Q39" i="5" s="1"/>
  <c r="R38" i="5"/>
  <c r="Q38" i="5" s="1"/>
  <c r="R37" i="5"/>
  <c r="R36" i="5"/>
  <c r="Q36" i="5" s="1"/>
  <c r="R35" i="5"/>
  <c r="R34" i="5"/>
  <c r="R33" i="5"/>
  <c r="Q33" i="5" s="1"/>
  <c r="R32" i="5"/>
  <c r="Q32" i="5" s="1"/>
  <c r="R31" i="5"/>
  <c r="Q31" i="5" s="1"/>
  <c r="R30" i="5"/>
  <c r="Q30" i="5" s="1"/>
  <c r="R29" i="5"/>
  <c r="R28" i="5"/>
  <c r="Q28" i="5" s="1"/>
  <c r="R27" i="5"/>
  <c r="R26" i="5"/>
  <c r="Q26" i="5" s="1"/>
  <c r="R25" i="5"/>
  <c r="Q25" i="5" s="1"/>
  <c r="R24" i="5"/>
  <c r="Q24" i="5" s="1"/>
  <c r="R23" i="5"/>
  <c r="Q23" i="5" s="1"/>
  <c r="R22" i="5"/>
  <c r="Q22" i="5" s="1"/>
  <c r="R21" i="5"/>
  <c r="Q21" i="5" s="1"/>
  <c r="R20" i="5"/>
  <c r="Q20" i="5" s="1"/>
  <c r="R19" i="5"/>
  <c r="Q19" i="5" s="1"/>
  <c r="R16" i="5"/>
  <c r="Q16" i="5" s="1"/>
  <c r="R18" i="5"/>
  <c r="Q18" i="5" s="1"/>
  <c r="R17" i="5"/>
  <c r="Q17" i="5" s="1"/>
  <c r="Q56" i="5"/>
  <c r="Q53" i="5"/>
  <c r="Q51" i="5"/>
  <c r="Q49" i="5"/>
  <c r="Q47" i="5"/>
  <c r="Q43" i="5"/>
  <c r="Q42" i="5"/>
  <c r="Q37" i="5"/>
  <c r="Q35" i="5"/>
  <c r="Q34" i="5"/>
  <c r="Q29" i="5"/>
  <c r="Q27" i="5"/>
  <c r="U9" i="5"/>
  <c r="Q66" i="5" l="1"/>
  <c r="Q65" i="5"/>
  <c r="Q64" i="5"/>
  <c r="Q63" i="5"/>
  <c r="Q62" i="5"/>
  <c r="Q61" i="5"/>
  <c r="Q60" i="5"/>
  <c r="Q58" i="5"/>
  <c r="Q57" i="5"/>
  <c r="Q55" i="5"/>
  <c r="Q54" i="5"/>
  <c r="AB29" i="5"/>
  <c r="AA29" i="5"/>
  <c r="Z29" i="5"/>
  <c r="Y29" i="5"/>
  <c r="AB28" i="5"/>
  <c r="AA28" i="5"/>
  <c r="Z28" i="5"/>
  <c r="Y28" i="5"/>
  <c r="R15" i="5"/>
  <c r="Q15" i="5" s="1"/>
  <c r="R14" i="5"/>
  <c r="Q14" i="5" s="1"/>
  <c r="R13" i="5"/>
  <c r="Q13" i="5" s="1"/>
  <c r="R12" i="5" l="1"/>
  <c r="Q12" i="5" s="1"/>
  <c r="R11" i="5"/>
  <c r="Q11" i="5" s="1"/>
  <c r="R10" i="5"/>
  <c r="Q10" i="5" s="1"/>
  <c r="X56" i="5"/>
  <c r="K56" i="5"/>
  <c r="X50" i="5"/>
  <c r="AB50" i="5"/>
  <c r="AA50" i="5"/>
  <c r="Z50" i="5"/>
  <c r="Y50" i="5"/>
  <c r="K50" i="5"/>
  <c r="AB59" i="5"/>
  <c r="Z59" i="5"/>
  <c r="Y59" i="5"/>
  <c r="X59" i="5"/>
  <c r="K59" i="5"/>
  <c r="AB49" i="5"/>
  <c r="AA49" i="5"/>
  <c r="Z49" i="5"/>
  <c r="Y49" i="5"/>
  <c r="AB48" i="5"/>
  <c r="AA48" i="5"/>
  <c r="Z48" i="5"/>
  <c r="Y48" i="5"/>
  <c r="AB47" i="5"/>
  <c r="AA47" i="5"/>
  <c r="Z47" i="5"/>
  <c r="Y47" i="5"/>
  <c r="AB46" i="5"/>
  <c r="AA46" i="5"/>
  <c r="Z46" i="5"/>
  <c r="Y46" i="5"/>
  <c r="AB45" i="5"/>
  <c r="AA45" i="5"/>
  <c r="Z45" i="5"/>
  <c r="Y45" i="5"/>
  <c r="AB44" i="5"/>
  <c r="AA44" i="5"/>
  <c r="Z44" i="5"/>
  <c r="Y44" i="5"/>
  <c r="AB43" i="5"/>
  <c r="AA43" i="5"/>
  <c r="Z43" i="5"/>
  <c r="Y43" i="5"/>
  <c r="X49" i="5"/>
  <c r="X46" i="5"/>
  <c r="X45" i="5"/>
  <c r="X43" i="5"/>
  <c r="X48" i="5"/>
  <c r="X47" i="5"/>
  <c r="X44" i="5"/>
  <c r="K49" i="5"/>
  <c r="K48" i="5"/>
  <c r="K47" i="5"/>
  <c r="K46" i="5"/>
  <c r="K45" i="5"/>
  <c r="K44" i="5"/>
  <c r="K43" i="5"/>
  <c r="X40" i="5"/>
  <c r="AB40" i="5"/>
  <c r="AA40" i="5"/>
  <c r="Z40" i="5"/>
  <c r="Y40" i="5"/>
  <c r="K40" i="5"/>
  <c r="AA59" i="5" l="1"/>
  <c r="Q59" i="5"/>
  <c r="W59" i="5" s="1"/>
  <c r="W56" i="5"/>
  <c r="W44" i="5"/>
  <c r="W48" i="5"/>
  <c r="W46" i="5"/>
  <c r="W50" i="5"/>
  <c r="W40" i="5"/>
  <c r="W47" i="5"/>
  <c r="W43" i="5"/>
  <c r="W45" i="5"/>
  <c r="W49" i="5"/>
  <c r="V69" i="5" l="1"/>
  <c r="T69" i="5"/>
  <c r="S69" i="5"/>
  <c r="P69" i="5"/>
  <c r="O69" i="5"/>
  <c r="N69" i="5"/>
  <c r="M69" i="5"/>
  <c r="L69" i="5"/>
  <c r="X37" i="5"/>
  <c r="W37" i="5" s="1"/>
  <c r="X29" i="5"/>
  <c r="W29" i="5" s="1"/>
  <c r="K29" i="5"/>
  <c r="K28" i="5"/>
  <c r="X62" i="5"/>
  <c r="K62" i="5"/>
  <c r="K37" i="5"/>
  <c r="X28" i="5" l="1"/>
  <c r="W28" i="5" s="1"/>
  <c r="W62" i="5"/>
  <c r="AB58" i="5" l="1"/>
  <c r="Z58" i="5"/>
  <c r="Y58" i="5"/>
  <c r="X58" i="5"/>
  <c r="AA58" i="5"/>
  <c r="K58" i="5"/>
  <c r="K36" i="5"/>
  <c r="K39" i="5"/>
  <c r="K38" i="5"/>
  <c r="AB39" i="5"/>
  <c r="AA39" i="5"/>
  <c r="Z39" i="5"/>
  <c r="Y39" i="5"/>
  <c r="AB36" i="5"/>
  <c r="AA36" i="5"/>
  <c r="Z36" i="5"/>
  <c r="Y36" i="5"/>
  <c r="AB21" i="5"/>
  <c r="AA21" i="5"/>
  <c r="Z21" i="5"/>
  <c r="Y21" i="5"/>
  <c r="K21" i="5"/>
  <c r="K20" i="5"/>
  <c r="X21" i="5" l="1"/>
  <c r="W21" i="5" s="1"/>
  <c r="W58" i="5"/>
  <c r="X39" i="5"/>
  <c r="W39" i="5" s="1"/>
  <c r="X36" i="5"/>
  <c r="W36" i="5" s="1"/>
  <c r="X25" i="5" l="1"/>
  <c r="AB25" i="5"/>
  <c r="AA25" i="5"/>
  <c r="Z25" i="5"/>
  <c r="Y25" i="5"/>
  <c r="K25" i="5"/>
  <c r="AB24" i="5"/>
  <c r="AA24" i="5"/>
  <c r="Z24" i="5"/>
  <c r="Y24" i="5"/>
  <c r="K24" i="5"/>
  <c r="AB23" i="5"/>
  <c r="AA23" i="5"/>
  <c r="Z23" i="5"/>
  <c r="Y23" i="5"/>
  <c r="K23" i="5"/>
  <c r="AB17" i="5"/>
  <c r="AA17" i="5"/>
  <c r="Z17" i="5"/>
  <c r="Y17" i="5"/>
  <c r="K17" i="5"/>
  <c r="X42" i="5"/>
  <c r="AB42" i="5"/>
  <c r="AA42" i="5"/>
  <c r="Z42" i="5"/>
  <c r="Y42" i="5"/>
  <c r="K42" i="5"/>
  <c r="W25" i="5" l="1"/>
  <c r="X24" i="5"/>
  <c r="W24" i="5" s="1"/>
  <c r="X23" i="5"/>
  <c r="W23" i="5" s="1"/>
  <c r="W42" i="5"/>
  <c r="U69" i="5" l="1"/>
  <c r="AA68" i="5" l="1"/>
  <c r="AA67" i="5"/>
  <c r="AA66" i="5"/>
  <c r="AA65" i="5"/>
  <c r="AA64" i="5"/>
  <c r="AA63" i="5"/>
  <c r="AA61" i="5"/>
  <c r="AA55" i="5"/>
  <c r="AA54" i="5"/>
  <c r="AA53" i="5"/>
  <c r="AA52" i="5"/>
  <c r="AA51" i="5"/>
  <c r="AA41" i="5"/>
  <c r="AA38" i="5"/>
  <c r="AA35" i="5"/>
  <c r="AA34" i="5"/>
  <c r="AA33" i="5"/>
  <c r="AA32" i="5"/>
  <c r="AA31" i="5"/>
  <c r="AA30" i="5"/>
  <c r="AA27" i="5"/>
  <c r="AA26" i="5"/>
  <c r="AA22" i="5"/>
  <c r="AA20" i="5"/>
  <c r="AA19" i="5"/>
  <c r="AA18" i="5"/>
  <c r="AA16" i="5"/>
  <c r="AA15" i="5"/>
  <c r="AA14" i="5"/>
  <c r="AA13" i="5"/>
  <c r="AA12" i="5"/>
  <c r="AA11" i="5"/>
  <c r="AA10" i="5"/>
  <c r="X68" i="5"/>
  <c r="X67" i="5"/>
  <c r="X61" i="5"/>
  <c r="X60" i="5"/>
  <c r="X57" i="5"/>
  <c r="X9" i="5"/>
  <c r="Q72" i="5"/>
  <c r="K61" i="5" l="1"/>
  <c r="W61" i="5" l="1"/>
  <c r="X66" i="5"/>
  <c r="X64" i="5"/>
  <c r="X63" i="5"/>
  <c r="AA60" i="5"/>
  <c r="AA57" i="5"/>
  <c r="X55" i="5"/>
  <c r="X54" i="5"/>
  <c r="X53" i="5"/>
  <c r="X52" i="5"/>
  <c r="X51" i="5"/>
  <c r="X41" i="5"/>
  <c r="X38" i="5"/>
  <c r="X35" i="5"/>
  <c r="X34" i="5"/>
  <c r="X33" i="5"/>
  <c r="X32" i="5"/>
  <c r="X31" i="5"/>
  <c r="X30" i="5"/>
  <c r="X27" i="5"/>
  <c r="X26" i="5"/>
  <c r="X22" i="5"/>
  <c r="X20" i="5"/>
  <c r="X19" i="5"/>
  <c r="X18" i="5"/>
  <c r="X16" i="5"/>
  <c r="X15" i="5"/>
  <c r="X14" i="5"/>
  <c r="X13" i="5"/>
  <c r="X12" i="5"/>
  <c r="X11" i="5"/>
  <c r="X10" i="5"/>
  <c r="AA9" i="5" l="1"/>
  <c r="AA69" i="5" s="1"/>
  <c r="AB68" i="5" l="1"/>
  <c r="AB67" i="5"/>
  <c r="AB66" i="5"/>
  <c r="AB65" i="5"/>
  <c r="AB64" i="5"/>
  <c r="AB63" i="5"/>
  <c r="AB60" i="5"/>
  <c r="AB57" i="5"/>
  <c r="AB55" i="5"/>
  <c r="AB54" i="5"/>
  <c r="AB53" i="5"/>
  <c r="AB52" i="5"/>
  <c r="AB51" i="5"/>
  <c r="AB41" i="5"/>
  <c r="AB38" i="5"/>
  <c r="AB35" i="5"/>
  <c r="AB34" i="5"/>
  <c r="AB33" i="5"/>
  <c r="AB32" i="5"/>
  <c r="AB31" i="5"/>
  <c r="AB30" i="5"/>
  <c r="AB27" i="5"/>
  <c r="AB26" i="5"/>
  <c r="AB22" i="5"/>
  <c r="AB20" i="5"/>
  <c r="AB19" i="5"/>
  <c r="AB18" i="5"/>
  <c r="AB16" i="5"/>
  <c r="AB15" i="5"/>
  <c r="AB14" i="5"/>
  <c r="AB13" i="5"/>
  <c r="AB12" i="5"/>
  <c r="AB11" i="5"/>
  <c r="AB10" i="5"/>
  <c r="AB9" i="5"/>
  <c r="Z68" i="5"/>
  <c r="Z67" i="5"/>
  <c r="Z66" i="5"/>
  <c r="Z65" i="5"/>
  <c r="Z64" i="5"/>
  <c r="Z63" i="5"/>
  <c r="Z60" i="5"/>
  <c r="Z57" i="5"/>
  <c r="Z55" i="5"/>
  <c r="Z54" i="5"/>
  <c r="Z53" i="5"/>
  <c r="Z52" i="5"/>
  <c r="Z51" i="5"/>
  <c r="Z41" i="5"/>
  <c r="Z38" i="5"/>
  <c r="Z35" i="5"/>
  <c r="Z34" i="5"/>
  <c r="Z33" i="5"/>
  <c r="Z32" i="5"/>
  <c r="Z31" i="5"/>
  <c r="Z30" i="5"/>
  <c r="Z27" i="5"/>
  <c r="Z26" i="5"/>
  <c r="Z22" i="5"/>
  <c r="Z20" i="5"/>
  <c r="Z19" i="5"/>
  <c r="Z18" i="5"/>
  <c r="Z16" i="5"/>
  <c r="Z15" i="5"/>
  <c r="Z14" i="5"/>
  <c r="Z13" i="5"/>
  <c r="Z12" i="5"/>
  <c r="Z11" i="5"/>
  <c r="Z10" i="5"/>
  <c r="Z9" i="5"/>
  <c r="Y68" i="5"/>
  <c r="Y67" i="5"/>
  <c r="Y66" i="5"/>
  <c r="Y65" i="5"/>
  <c r="Y64" i="5"/>
  <c r="Y63" i="5"/>
  <c r="Y60" i="5"/>
  <c r="Y57" i="5"/>
  <c r="Y55" i="5"/>
  <c r="Y54" i="5"/>
  <c r="Y53" i="5"/>
  <c r="Y52" i="5"/>
  <c r="Y51" i="5"/>
  <c r="Y41" i="5"/>
  <c r="Y38" i="5"/>
  <c r="Y35" i="5"/>
  <c r="Y34" i="5"/>
  <c r="Y33" i="5"/>
  <c r="Y32" i="5"/>
  <c r="Y31" i="5"/>
  <c r="Y30" i="5"/>
  <c r="Y27" i="5"/>
  <c r="Y26" i="5"/>
  <c r="Y22" i="5"/>
  <c r="Y20" i="5"/>
  <c r="Y19" i="5"/>
  <c r="Y18" i="5"/>
  <c r="Y16" i="5"/>
  <c r="Y15" i="5"/>
  <c r="Y14" i="5"/>
  <c r="Y13" i="5"/>
  <c r="Y12" i="5"/>
  <c r="Y11" i="5"/>
  <c r="Y10" i="5"/>
  <c r="Y9" i="5"/>
  <c r="Q68" i="5"/>
  <c r="Q67" i="5"/>
  <c r="K68" i="5"/>
  <c r="K67" i="5"/>
  <c r="K66" i="5"/>
  <c r="K65" i="5"/>
  <c r="K64" i="5"/>
  <c r="K63" i="5"/>
  <c r="K60" i="5"/>
  <c r="K57" i="5"/>
  <c r="K55" i="5"/>
  <c r="K54" i="5"/>
  <c r="K53" i="5"/>
  <c r="K52" i="5"/>
  <c r="K51" i="5"/>
  <c r="K41" i="5"/>
  <c r="K35" i="5"/>
  <c r="K34" i="5"/>
  <c r="K33" i="5"/>
  <c r="K32" i="5"/>
  <c r="K31" i="5"/>
  <c r="K30" i="5"/>
  <c r="K27" i="5"/>
  <c r="K26" i="5"/>
  <c r="K22" i="5"/>
  <c r="K19" i="5"/>
  <c r="K18" i="5"/>
  <c r="K16" i="5"/>
  <c r="K15" i="5"/>
  <c r="K14" i="5"/>
  <c r="K13" i="5"/>
  <c r="K12" i="5"/>
  <c r="K11" i="5"/>
  <c r="W33" i="5" l="1"/>
  <c r="W68" i="5"/>
  <c r="W19" i="5"/>
  <c r="AB69" i="5"/>
  <c r="W67" i="5"/>
  <c r="W10" i="5"/>
  <c r="Y69" i="5"/>
  <c r="Z69" i="5"/>
  <c r="W66" i="5"/>
  <c r="W52" i="5"/>
  <c r="W54" i="5"/>
  <c r="W57" i="5"/>
  <c r="W63" i="5"/>
  <c r="W60" i="5"/>
  <c r="W14" i="5"/>
  <c r="W27" i="5"/>
  <c r="W41" i="5"/>
  <c r="W53" i="5"/>
  <c r="W55" i="5"/>
  <c r="W64" i="5"/>
  <c r="W12" i="5"/>
  <c r="W16" i="5"/>
  <c r="W22" i="5"/>
  <c r="W31" i="5"/>
  <c r="W35" i="5"/>
  <c r="W11" i="5"/>
  <c r="W13" i="5"/>
  <c r="W15" i="5"/>
  <c r="W18" i="5"/>
  <c r="W20" i="5"/>
  <c r="W26" i="5"/>
  <c r="W30" i="5"/>
  <c r="W32" i="5"/>
  <c r="W34" i="5"/>
  <c r="W38" i="5"/>
  <c r="W51" i="5"/>
  <c r="U73" i="5"/>
  <c r="U74" i="5"/>
  <c r="K70" i="5"/>
  <c r="Q9" i="5"/>
  <c r="W9" i="5"/>
  <c r="K10" i="5"/>
  <c r="K9" i="5"/>
  <c r="K69" i="5" l="1"/>
  <c r="X65" i="5" l="1"/>
  <c r="W65" i="5" l="1"/>
  <c r="R69" i="5" l="1"/>
  <c r="R71" i="5" s="1"/>
  <c r="X17" i="5"/>
  <c r="Q69" i="5"/>
  <c r="W17" i="5" l="1"/>
  <c r="W69" i="5" s="1"/>
  <c r="X69" i="5"/>
  <c r="W70" i="5" s="1"/>
  <c r="Q70" i="5"/>
  <c r="W71" i="5" s="1"/>
  <c r="R73" i="5"/>
  <c r="Q73" i="5" s="1"/>
  <c r="R74" i="5"/>
  <c r="Q74" i="5" s="1"/>
  <c r="W72" i="5" l="1"/>
</calcChain>
</file>

<file path=xl/sharedStrings.xml><?xml version="1.0" encoding="utf-8"?>
<sst xmlns="http://schemas.openxmlformats.org/spreadsheetml/2006/main" count="358" uniqueCount="144">
  <si>
    <t>PRESIDENTE MUNICIPAL</t>
  </si>
  <si>
    <t>TESORERO MUNICIPAL</t>
  </si>
  <si>
    <t>CONTRALOR MUNICIPAL</t>
  </si>
  <si>
    <t>TOTAL</t>
  </si>
  <si>
    <t>SI</t>
  </si>
  <si>
    <t>NO</t>
  </si>
  <si>
    <t>FISM</t>
  </si>
  <si>
    <t>MUNICIPAL</t>
  </si>
  <si>
    <t>ESTATAL</t>
  </si>
  <si>
    <t>FEDERAL</t>
  </si>
  <si>
    <t>PARTICULAR / OTROS</t>
  </si>
  <si>
    <t xml:space="preserve">MODALIDAD DE EJECUCIÓN  </t>
  </si>
  <si>
    <t xml:space="preserve">COG  </t>
  </si>
  <si>
    <t xml:space="preserve">CUENTA CONTABLE  </t>
  </si>
  <si>
    <t xml:space="preserve">UR  </t>
  </si>
  <si>
    <t xml:space="preserve">ANEXO 5: RELACIÓN DE OBRAS EJECUTADAS DURANTE EL EJERCICIO  </t>
  </si>
  <si>
    <t>-</t>
  </si>
  <si>
    <t>0</t>
  </si>
  <si>
    <t>DIRECTOR DE OBRAS PÚBLICAS/RESPONSABLE</t>
  </si>
  <si>
    <t>"Bajo protesta de decir verdad, declaramos que este reporte y sus notas son razonablemente correctos, y son responsabilidad del emisor."</t>
  </si>
  <si>
    <t xml:space="preserve">NOMBRE DE LA OBRA </t>
  </si>
  <si>
    <t xml:space="preserve">UBICACIÓN </t>
  </si>
  <si>
    <t xml:space="preserve">NÚMERO DE BENEFICIARIOS/METAS  </t>
  </si>
  <si>
    <t xml:space="preserve">OBRA CAPITALIZABLE   </t>
  </si>
  <si>
    <t xml:space="preserve">ESTRUCTURA FINANCIERA PRESUPUESTADA  </t>
  </si>
  <si>
    <t xml:space="preserve">ESTRUCTURA FINANCIERA  EJERCIDA </t>
  </si>
  <si>
    <t xml:space="preserve">ESTRUCTURA FINACIERA POR EJERCER   </t>
  </si>
  <si>
    <t xml:space="preserve">   </t>
  </si>
  <si>
    <t>DE ENERO A DICIEMBRE DEL AÑO 2016</t>
  </si>
  <si>
    <t xml:space="preserve">    </t>
  </si>
  <si>
    <t>H. AYUNTAMIENTO DE ZITACUARO MICHOACAN</t>
  </si>
  <si>
    <t>DIRECCION DE DESARROLLO URBANO Y OBRAS PUBLICAS</t>
  </si>
  <si>
    <t>H. ZITACUARO, CALLE HIDALGO, COL HEROES FERROCARRILEROS</t>
  </si>
  <si>
    <t>CONSTRUCCION DE CENTRO CULTURAL "SUPREMA JUNTA NACIONAL AMERICANA"</t>
  </si>
  <si>
    <t xml:space="preserve">M </t>
  </si>
  <si>
    <t>150 000</t>
  </si>
  <si>
    <t>X</t>
  </si>
  <si>
    <t>H. ZITACUARO, APUTZIO DE JUAREZ, 1° MZA CONALEP</t>
  </si>
  <si>
    <t>CONSTRUCCIÓN DE DRENAJE SANITARIO, LINEA DE CONDUCCION DE AGUA POTABLE Y REHABILITACIÓN DE TANQUE DE AGUA.</t>
  </si>
  <si>
    <t>M</t>
  </si>
  <si>
    <t>04</t>
  </si>
  <si>
    <t>H. ZITACUARO, APUTZIO DE JUAREZ, LA COLONIA</t>
  </si>
  <si>
    <t>CONSTRUCCIÓN DE DRENAJE SANITARIO  Y LINEA DE CONDUCCIÓN DE AGUA POTABLE</t>
  </si>
  <si>
    <t xml:space="preserve"> TOTAL</t>
  </si>
  <si>
    <t>CONSTRUCCION DE DRENAJE SANITARIO</t>
  </si>
  <si>
    <t>ZITACUARO, COATEPEC DE MORELOS,  LA CORTINA</t>
  </si>
  <si>
    <t>H. ZITACUARO, CRESCENCIO MORALES, CIENEGA</t>
  </si>
  <si>
    <t>CONSTRUCCION DE TANQUE DE AGUA POTABLE</t>
  </si>
  <si>
    <t>AD</t>
  </si>
  <si>
    <t>H. ZITACUARO, CURUNGUEO, ATRÁS DE HOSPITAL GENERAL</t>
  </si>
  <si>
    <t>H. ZITACUARO, CURUNGUEO, EJIDO DE CURUNGUEO LAS PALMAS</t>
  </si>
  <si>
    <t>H. ZITACUARO, CURUNGUEO, VALLE VERDE</t>
  </si>
  <si>
    <t>H. ZITACUARO, FRANCISCO SERRATO, 1° MZA A EL PARAJE SANTA MARIA</t>
  </si>
  <si>
    <t xml:space="preserve">CONSTRUCCIÓN DE LINEA CONDUCCIÓN DE AGUA POTABLE Y CONSTRUCCIÓN DE TANQUE DE ALMACENAMIENTO </t>
  </si>
  <si>
    <t>H. ZITACUARO, IGNACIO LOPEZ RAYON, 1° MZA, COYOTA</t>
  </si>
  <si>
    <t>H. ZITACUARO, IGNACIO LOPEZ RAYON, LOS REYES</t>
  </si>
  <si>
    <t>H. ZITACUARO, SAN FELIPE LOS ALZATI, 1° MZA, COL EMILIANO ZAPATA</t>
  </si>
  <si>
    <t>AMPLIACION DE DRENAJE SANITARIO</t>
  </si>
  <si>
    <t>H. ZITACUARO, TIMBINEO DE LOS CONTRERAS, 4° MZA, LAS PILAS</t>
  </si>
  <si>
    <t>CONSTRUCCION DE TANQUE Y LINEA DE CONDUCCION DE AGUA POTABLE.</t>
  </si>
  <si>
    <t>H. ZITACUARO, COATEPEC DE MORELOS, LA ENCARNACION</t>
  </si>
  <si>
    <t>CONSTRUCCION DE SANITARIOS, CBTA</t>
  </si>
  <si>
    <t>H. ZITACUARO, COATEPEC DE MORELOS, LA CALERA</t>
  </si>
  <si>
    <t xml:space="preserve">CONSTRUCCION DE DRENAJE SANITARIO. </t>
  </si>
  <si>
    <t>EL AGUACATE</t>
  </si>
  <si>
    <t>CONSTRUCCIÓN DE DRENAJE SANITARIO Y CUNETAS.</t>
  </si>
  <si>
    <t>EL RINCON, NICOLAS ROMERO.</t>
  </si>
  <si>
    <t>FRANCISCO SERRATO 1A. MZA.</t>
  </si>
  <si>
    <t>CONSTRUCCIÓN DE TANQUE DE AGUA DE ALMACENAMIENTO DE 50 M3.</t>
  </si>
  <si>
    <t>CONSTRUCCIÓN DE TANQUE PARA AGUA POTABLE DE 50 M3</t>
  </si>
  <si>
    <t>FRANCISCO SERRATO, 2A. MZA. EL FRESNO</t>
  </si>
  <si>
    <t>NICOLAS ROMERO, 1A. MZA, LA GARITA.</t>
  </si>
  <si>
    <t xml:space="preserve"> CONSTRUCCIÓN DE TANQUE PARA AGUA POTABLE DE 50 M3</t>
  </si>
  <si>
    <t>LA MESA DE ZIRAHUATO 1A. MZA.</t>
  </si>
  <si>
    <t>EL LINDERO , CRESCENCIO MORALES</t>
  </si>
  <si>
    <t xml:space="preserve">CONSTRUCCIÓN DE COMEDOR ESC. PRIM. RURAL "FRANCISCO VILLA"  </t>
  </si>
  <si>
    <t>H. ZITACUARO, COL. INFONAVIT</t>
  </si>
  <si>
    <t>CONSTRUCCION DE GUARNICIONES Y BANQUETAS EN CALLE GALEANA, COL. INFONAVIT.</t>
  </si>
  <si>
    <t>H. ZITACUARO, APUTZIO DE JUAREZ, LAS LOMAS</t>
  </si>
  <si>
    <t>REHABILITACION DE CAMINO</t>
  </si>
  <si>
    <t>H. ZITACUARO, DONACIANO OJEDA, 1° MZA</t>
  </si>
  <si>
    <t>H. ZITACUARO, APUTZIO DE JUAREZ, LA "Y" GRIEGA</t>
  </si>
  <si>
    <t>H. ZITACUARO, NICOLAS ROMERO, TOMA DE AGUA.</t>
  </si>
  <si>
    <t>ZITACUARO</t>
  </si>
  <si>
    <t>REHABILITACION DE UNIDAD DEPORTIVA LA JOYA</t>
  </si>
  <si>
    <t>PUBLICA</t>
  </si>
  <si>
    <t>NICOLAS ROMERO</t>
  </si>
  <si>
    <t>B26 RECUPERACIÓN DE CARPETA, REENCARPETA O Y OBRAS COMPLEMENTARIAS (CAMINO A NICOLAS ROMERO)</t>
  </si>
  <si>
    <t>H. ZITACUARO</t>
  </si>
  <si>
    <t>PAVIMENTACION DE CALLE RAFAEL LANDIVAR</t>
  </si>
  <si>
    <t>H. ZITACUARO, COL. HEROES FERROCARRILEROS.</t>
  </si>
  <si>
    <t>H. ZITACURO</t>
  </si>
  <si>
    <t>COATEPEC DE MORELOS</t>
  </si>
  <si>
    <t>OBRAS COMPLEMENTARIAS Y PLAZA DE ACCESO DEL TEATRO BENITO JUAREZ</t>
  </si>
  <si>
    <t>REHABILITACIÓN DE LAS INSTALACIONES DE LA FERIA</t>
  </si>
  <si>
    <t>TERMINACION DE CASA DE LA CULTURA</t>
  </si>
  <si>
    <t>OBRA</t>
  </si>
  <si>
    <t>PROGRAMA DE ORDENAMIENTO TERRITORIAL</t>
  </si>
  <si>
    <t>HEROICA ZITACUARO</t>
  </si>
  <si>
    <t>CONTRATO</t>
  </si>
  <si>
    <t>153000</t>
  </si>
  <si>
    <t xml:space="preserve">SAN FELIPE LOS ALZATI, 1A MZA. EL LLANO </t>
  </si>
  <si>
    <t xml:space="preserve">CONSTRUCCIÓN DE COMEDOR ESC.JARDIN DE NIÑOS "SOR JUANA INÉS DE LA CRUZ"  </t>
  </si>
  <si>
    <t>H. ZITACUARO, DONACIANO OJEDA, 3° MZA</t>
  </si>
  <si>
    <r>
      <t xml:space="preserve">CONSTRUCCIÓN DE LINEA CONDUCCIÓN DE </t>
    </r>
    <r>
      <rPr>
        <sz val="10"/>
        <rFont val="Calibri"/>
        <family val="2"/>
        <scheme val="minor"/>
      </rPr>
      <t>AGUA POTABLE.</t>
    </r>
  </si>
  <si>
    <t>H. ZITACUARO, SAN FELIPE LOS ALZATI, 1° MZA, EL CALLEJON</t>
  </si>
  <si>
    <t>H. ZITACUARO, SAN JUAN ZITACUARO, PALMA DE CEDANO</t>
  </si>
  <si>
    <t>H. ZITACUARO, SAN MIGUEL CHICHIMEQUILLAS, EL LLANO</t>
  </si>
  <si>
    <t>CONSTRUCCIÓN DE LINEA DE CONDUCCIÓN AGUA POTABLE</t>
  </si>
  <si>
    <t>H. ZITACUARO, NICOLAS ROMERO,3ER MZA, LA CANOA</t>
  </si>
  <si>
    <t>3A. MZA. DE NICOLAS ROMERO.</t>
  </si>
  <si>
    <t>280</t>
  </si>
  <si>
    <t>COL. LOMA BONITA 4A. MZA. CURUNGUEO.</t>
  </si>
  <si>
    <t>300</t>
  </si>
  <si>
    <t>ZITÁCUARO, SAN FELIPE LOS ALZATI.</t>
  </si>
  <si>
    <t>CONSTRUCCIÓN DE DE LA UNIDAD ACADÉMICA OTOMI-MAZAHUA</t>
  </si>
  <si>
    <t>20000</t>
  </si>
  <si>
    <t>FRANCISCO SERRATO, 3A. MZA. LA MORA</t>
  </si>
  <si>
    <t>CONSTRUCCIÓN DE RED DE AGUA POTABLE Y DRENAJE SANITARIO</t>
  </si>
  <si>
    <t>270</t>
  </si>
  <si>
    <t>H. ZITÁCUARO</t>
  </si>
  <si>
    <t>REHABILITACION DE COLECTOR EN LA BARRANCA DEL DIABLO</t>
  </si>
  <si>
    <t xml:space="preserve">H. ZITACUARO, NICOLAS ROMERO, 1° MZA  </t>
  </si>
  <si>
    <t>CONSTRUCCION DE COMEDOR, ESCUELA TELESECUNDARIA JOSE MARIA MORELOS Y PAVON</t>
  </si>
  <si>
    <t>H. ZITACUARO, SAN JUAN ZITACUARO, LA PALMA DE CEDANO</t>
  </si>
  <si>
    <t>CONSTRUCCION DE COMEDOR, JARDIN DE NIÑOS FRANCISCO SERRATO</t>
  </si>
  <si>
    <t>120</t>
  </si>
  <si>
    <t>CALLE LAGO DE MEZTITLAN, PUEBLO NUEVO.</t>
  </si>
  <si>
    <t>3000</t>
  </si>
  <si>
    <t>COMUNIDAD EL ÁLAMO EN  CARPINTEROS, CURUNGUEO</t>
  </si>
  <si>
    <t>LA MESA DE CEDANO, ENTRE LA CLINICA Y  ESC. PRIMARIA.</t>
  </si>
  <si>
    <t>APUTZIO DE JUAREZ 8A. MZA, ENTRE PARAJE EL MODROÑO Y CAMINO DEL CANAL.</t>
  </si>
  <si>
    <t>OJO DE AGUA 3A. MZA., ZIRÁHUATO DE LOS BERNAL, ENTRE PUENTECILLAS Y ESCUELA</t>
  </si>
  <si>
    <t>SAN MIGUEL 2A. MZA.  ENTRE LA IGLESIA Y LA ANTENA</t>
  </si>
  <si>
    <t>FRACC. EL ZAPOTE , MESA DE CEDANO,  ENTRE COL. 1° DE MAYO Y UNIDAD DEPORTIVA.</t>
  </si>
  <si>
    <t>CALLE EL ZAPOTE, COL. EL ZAPOTE; MESA DE CEDANO, ENTRE LA UNIDAD DEPORTIVA Y FRACC. 1.° DE MAYO.</t>
  </si>
  <si>
    <t>INSTALACION DE RED DE ENERGIA ELECTRICA DE BAJA  Y MEDIA TENSIÓN.</t>
  </si>
  <si>
    <t>INSTALACION DE RED DE ENERGIA ELECTRICA DE BAJA TENSIÓN.</t>
  </si>
  <si>
    <t>INSTALACION DE RED DE ENERGIA ELECTRICA DE MEDIA TENSIÓN.</t>
  </si>
  <si>
    <t>B26 RECUPERACIÓN DE CARPETA, REENCARPETA O Y OBRA COMPLEMENTARIAS EN EL LIBRAMIENTO FRANCISCO J. MUGICA</t>
  </si>
  <si>
    <t>CRESCENCIO MORALES</t>
  </si>
  <si>
    <t>REHABILITACION DE AULA EN ESCUELA CECYTEM</t>
  </si>
  <si>
    <t>H. ZITACUARO, APUTZIO DE JUAREZ, LA PERA.</t>
  </si>
  <si>
    <t>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</si>
</sst>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9.35"/>
      <color theme="10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theme="5" tint="-0.249977111117893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sz val="10"/>
      <color theme="0" tint="-0.89999084444715716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8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Alignment="1"/>
    <xf numFmtId="49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3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vertical="center" wrapText="1"/>
    </xf>
    <xf numFmtId="43" fontId="10" fillId="0" borderId="1" xfId="5" applyFont="1" applyFill="1" applyBorder="1" applyAlignment="1">
      <alignment vertical="center" wrapText="1"/>
    </xf>
    <xf numFmtId="4" fontId="10" fillId="0" borderId="10" xfId="5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6" xfId="5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" fillId="0" borderId="0" xfId="0" applyNumberFormat="1" applyFont="1"/>
    <xf numFmtId="4" fontId="1" fillId="0" borderId="0" xfId="0" applyNumberFormat="1" applyFont="1" applyAlignment="1"/>
    <xf numFmtId="10" fontId="1" fillId="0" borderId="0" xfId="0" applyNumberFormat="1" applyFont="1" applyAlignment="1"/>
    <xf numFmtId="10" fontId="15" fillId="0" borderId="2" xfId="0" applyNumberFormat="1" applyFont="1" applyBorder="1" applyAlignment="1"/>
    <xf numFmtId="10" fontId="15" fillId="0" borderId="0" xfId="0" applyNumberFormat="1" applyFont="1" applyAlignment="1"/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3" fontId="3" fillId="0" borderId="1" xfId="6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 applyProtection="1">
      <alignment horizontal="left" vertical="center" wrapText="1"/>
    </xf>
    <xf numFmtId="3" fontId="16" fillId="0" borderId="1" xfId="6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4" fontId="3" fillId="0" borderId="1" xfId="7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0" fillId="0" borderId="14" xfId="5" applyNumberFormat="1" applyFont="1" applyFill="1" applyBorder="1" applyAlignment="1">
      <alignment vertical="center" wrapText="1"/>
    </xf>
    <xf numFmtId="4" fontId="12" fillId="0" borderId="14" xfId="5" applyNumberFormat="1" applyFont="1" applyFill="1" applyBorder="1" applyAlignment="1">
      <alignment vertical="center" wrapText="1"/>
    </xf>
    <xf numFmtId="4" fontId="10" fillId="0" borderId="17" xfId="5" applyNumberFormat="1" applyFont="1" applyFill="1" applyBorder="1" applyAlignment="1">
      <alignment vertical="center" wrapText="1"/>
    </xf>
    <xf numFmtId="4" fontId="10" fillId="0" borderId="15" xfId="5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8">
    <cellStyle name="Hipervínculo" xfId="1" builtinId="8"/>
    <cellStyle name="Millares 10 10" xfId="5"/>
    <cellStyle name="Moneda" xfId="7" builtinId="4"/>
    <cellStyle name="Moneda 3" xfId="3"/>
    <cellStyle name="Normal" xfId="0" builtinId="0"/>
    <cellStyle name="Normal 2" xfId="2"/>
    <cellStyle name="Normal 4" xfId="6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3</xdr:row>
      <xdr:rowOff>106680</xdr:rowOff>
    </xdr:from>
    <xdr:to>
      <xdr:col>27</xdr:col>
      <xdr:colOff>746760</xdr:colOff>
      <xdr:row>4</xdr:row>
      <xdr:rowOff>0</xdr:rowOff>
    </xdr:to>
    <xdr:grpSp>
      <xdr:nvGrpSpPr>
        <xdr:cNvPr id="2" name="3 Grupo"/>
        <xdr:cNvGrpSpPr>
          <a:grpSpLocks/>
        </xdr:cNvGrpSpPr>
      </xdr:nvGrpSpPr>
      <xdr:grpSpPr bwMode="auto">
        <a:xfrm>
          <a:off x="19742944" y="821055"/>
          <a:ext cx="1732597" cy="202883"/>
          <a:chOff x="13068300" y="200025"/>
          <a:chExt cx="1276350" cy="600075"/>
        </a:xfrm>
      </xdr:grpSpPr>
      <xdr:sp macro="" textlink="">
        <xdr:nvSpPr>
          <xdr:cNvPr id="3" name="2 Rectángulo"/>
          <xdr:cNvSpPr/>
        </xdr:nvSpPr>
        <xdr:spPr>
          <a:xfrm>
            <a:off x="13068300" y="200025"/>
            <a:ext cx="1276350" cy="600075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es-MX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3105189" y="232029"/>
            <a:ext cx="1202573" cy="5200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850">
                <a:latin typeface="Arial" pitchFamily="34" charset="0"/>
                <a:cs typeface="Arial" pitchFamily="34" charset="0"/>
              </a:rPr>
              <a:t>ESCUDO</a:t>
            </a:r>
            <a:r>
              <a:rPr lang="es-MX" sz="850" baseline="0">
                <a:latin typeface="Arial" pitchFamily="34" charset="0"/>
                <a:cs typeface="Arial" pitchFamily="34" charset="0"/>
              </a:rPr>
              <a:t> O LOGOTIPO OFICIAL DEL MUNICIPIO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ANEXO%201%20OBRAS%20POR%20ADMINISTR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69"/>
      <sheetName val="1201"/>
      <sheetName val="1203"/>
      <sheetName val="1205"/>
      <sheetName val="1216"/>
      <sheetName val="1217"/>
      <sheetName val="1221"/>
      <sheetName val="1223"/>
      <sheetName val="1226"/>
      <sheetName val="1229"/>
      <sheetName val="1232"/>
      <sheetName val="1248"/>
      <sheetName val="1252"/>
      <sheetName val="1253"/>
      <sheetName val="1260"/>
      <sheetName val="1264"/>
      <sheetName val="1269"/>
      <sheetName val="1285"/>
      <sheetName val="1400"/>
      <sheetName val="1601"/>
      <sheetName val="1607"/>
      <sheetName val="1608"/>
      <sheetName val="1609"/>
      <sheetName val="1620"/>
      <sheetName val="1623"/>
      <sheetName val="1625"/>
      <sheetName val="1629"/>
      <sheetName val="1630"/>
      <sheetName val="1631"/>
      <sheetName val="1632"/>
      <sheetName val="1671"/>
      <sheetName val="1768"/>
      <sheetName val="1838"/>
      <sheetName val="1839"/>
      <sheetName val="1854"/>
      <sheetName val="FORMATO"/>
    </sheetNames>
    <sheetDataSet>
      <sheetData sheetId="0">
        <row r="128">
          <cell r="N128"/>
        </row>
      </sheetData>
      <sheetData sheetId="1">
        <row r="52">
          <cell r="N52"/>
        </row>
      </sheetData>
      <sheetData sheetId="2">
        <row r="69">
          <cell r="N69">
            <v>328.99920000000003</v>
          </cell>
        </row>
      </sheetData>
      <sheetData sheetId="3">
        <row r="65">
          <cell r="N65">
            <v>122345.15117520001</v>
          </cell>
        </row>
      </sheetData>
      <sheetData sheetId="4">
        <row r="31">
          <cell r="N31">
            <v>150000</v>
          </cell>
        </row>
      </sheetData>
      <sheetData sheetId="5">
        <row r="31">
          <cell r="N31">
            <v>14093.5</v>
          </cell>
        </row>
      </sheetData>
      <sheetData sheetId="6">
        <row r="37">
          <cell r="N37">
            <v>78284.055156799994</v>
          </cell>
        </row>
      </sheetData>
      <sheetData sheetId="7">
        <row r="60">
          <cell r="N60">
            <v>249749.16</v>
          </cell>
        </row>
      </sheetData>
      <sheetData sheetId="8">
        <row r="79">
          <cell r="N79">
            <v>129338.543596</v>
          </cell>
        </row>
      </sheetData>
      <sheetData sheetId="9">
        <row r="62">
          <cell r="N62">
            <v>250397.47871359999</v>
          </cell>
        </row>
      </sheetData>
      <sheetData sheetId="10"/>
      <sheetData sheetId="11">
        <row r="47">
          <cell r="N47">
            <v>20031.668799999999</v>
          </cell>
        </row>
      </sheetData>
      <sheetData sheetId="12">
        <row r="28">
          <cell r="N28">
            <v>25886.604776</v>
          </cell>
        </row>
      </sheetData>
      <sheetData sheetId="13">
        <row r="44">
          <cell r="O44">
            <v>26679.907200000001</v>
          </cell>
        </row>
      </sheetData>
      <sheetData sheetId="14">
        <row r="39">
          <cell r="N39">
            <v>20300</v>
          </cell>
        </row>
      </sheetData>
      <sheetData sheetId="15">
        <row r="51">
          <cell r="N51"/>
        </row>
      </sheetData>
      <sheetData sheetId="16">
        <row r="67">
          <cell r="N67">
            <v>6300</v>
          </cell>
        </row>
      </sheetData>
      <sheetData sheetId="17">
        <row r="44">
          <cell r="N44">
            <v>146597.6</v>
          </cell>
        </row>
      </sheetData>
      <sheetData sheetId="18">
        <row r="62">
          <cell r="N62">
            <v>254776.3736552</v>
          </cell>
        </row>
      </sheetData>
      <sheetData sheetId="19">
        <row r="62">
          <cell r="N62">
            <v>635129.1</v>
          </cell>
        </row>
      </sheetData>
      <sheetData sheetId="20"/>
      <sheetData sheetId="21">
        <row r="62">
          <cell r="N62">
            <v>203413.35913519998</v>
          </cell>
        </row>
      </sheetData>
      <sheetData sheetId="22">
        <row r="62">
          <cell r="N62">
            <v>131780.47999999998</v>
          </cell>
        </row>
      </sheetData>
      <sheetData sheetId="23">
        <row r="62">
          <cell r="N62">
            <v>89561.871590720009</v>
          </cell>
        </row>
      </sheetData>
      <sheetData sheetId="24">
        <row r="76">
          <cell r="N76">
            <v>194980.01</v>
          </cell>
        </row>
      </sheetData>
      <sheetData sheetId="25">
        <row r="62">
          <cell r="N62">
            <v>140963.19999999998</v>
          </cell>
        </row>
      </sheetData>
      <sheetData sheetId="26">
        <row r="62">
          <cell r="N62">
            <v>196272</v>
          </cell>
        </row>
      </sheetData>
      <sheetData sheetId="27">
        <row r="62">
          <cell r="N62">
            <v>162585.59999999998</v>
          </cell>
        </row>
      </sheetData>
      <sheetData sheetId="28">
        <row r="62">
          <cell r="N62">
            <v>334080</v>
          </cell>
        </row>
      </sheetData>
      <sheetData sheetId="29">
        <row r="62">
          <cell r="N62">
            <v>170902.8</v>
          </cell>
        </row>
      </sheetData>
      <sheetData sheetId="30"/>
      <sheetData sheetId="31">
        <row r="67">
          <cell r="N67"/>
        </row>
      </sheetData>
      <sheetData sheetId="32">
        <row r="160">
          <cell r="N160"/>
        </row>
      </sheetData>
      <sheetData sheetId="33">
        <row r="122">
          <cell r="N122">
            <v>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1"/>
      <sheetName val="1295"/>
      <sheetName val="1304"/>
      <sheetName val="1602"/>
      <sheetName val="1603"/>
      <sheetName val="1604"/>
      <sheetName val="1605"/>
      <sheetName val="1606"/>
      <sheetName val="1610"/>
      <sheetName val="1611"/>
      <sheetName val="1612"/>
      <sheetName val="1613"/>
      <sheetName val="1614"/>
      <sheetName val="1615"/>
      <sheetName val="1616"/>
      <sheetName val="1617"/>
      <sheetName val="1618"/>
      <sheetName val="1619"/>
      <sheetName val="1633"/>
      <sheetName val="1634"/>
      <sheetName val="1635"/>
      <sheetName val="1636"/>
      <sheetName val="1638"/>
    </sheetNames>
    <sheetDataSet>
      <sheetData sheetId="0">
        <row r="18">
          <cell r="O18"/>
        </row>
      </sheetData>
      <sheetData sheetId="1">
        <row r="18">
          <cell r="O18"/>
        </row>
      </sheetData>
      <sheetData sheetId="2">
        <row r="18">
          <cell r="O18">
            <v>374803.6</v>
          </cell>
        </row>
      </sheetData>
      <sheetData sheetId="3">
        <row r="18">
          <cell r="O18">
            <v>166425.37399999998</v>
          </cell>
        </row>
      </sheetData>
      <sheetData sheetId="4">
        <row r="18">
          <cell r="O18">
            <v>180896.17240000001</v>
          </cell>
        </row>
      </sheetData>
      <sheetData sheetId="5">
        <row r="18">
          <cell r="O18">
            <v>180149.82120000001</v>
          </cell>
        </row>
      </sheetData>
      <sheetData sheetId="6">
        <row r="18">
          <cell r="O18">
            <v>168994.81600000002</v>
          </cell>
        </row>
      </sheetData>
      <sheetData sheetId="7">
        <row r="18">
          <cell r="O18">
            <v>180912.8112</v>
          </cell>
        </row>
      </sheetData>
      <sheetData sheetId="8">
        <row r="18">
          <cell r="O18">
            <v>2324726</v>
          </cell>
        </row>
      </sheetData>
      <sheetData sheetId="9">
        <row r="18">
          <cell r="O18">
            <v>699936.16</v>
          </cell>
        </row>
      </sheetData>
      <sheetData sheetId="10">
        <row r="18">
          <cell r="O18">
            <v>374761.65240000002</v>
          </cell>
        </row>
      </sheetData>
      <sheetData sheetId="11">
        <row r="18">
          <cell r="O18">
            <v>1972242.3588</v>
          </cell>
        </row>
      </sheetData>
      <sheetData sheetId="12">
        <row r="18">
          <cell r="O18">
            <v>305087.23839999997</v>
          </cell>
        </row>
      </sheetData>
      <sheetData sheetId="13">
        <row r="18">
          <cell r="O18">
            <v>350831.32799999998</v>
          </cell>
        </row>
      </sheetData>
      <sheetData sheetId="14">
        <row r="18">
          <cell r="O18">
            <v>436347.51400000002</v>
          </cell>
        </row>
      </sheetData>
      <sheetData sheetId="15">
        <row r="18">
          <cell r="O18">
            <v>561441.85599999991</v>
          </cell>
        </row>
      </sheetData>
      <sheetData sheetId="16">
        <row r="18">
          <cell r="O18">
            <v>623743.53039999993</v>
          </cell>
        </row>
      </sheetData>
      <sheetData sheetId="17">
        <row r="18">
          <cell r="O18">
            <v>295018.8444</v>
          </cell>
        </row>
      </sheetData>
      <sheetData sheetId="18">
        <row r="18">
          <cell r="O18">
            <v>4278164.09</v>
          </cell>
        </row>
      </sheetData>
      <sheetData sheetId="19">
        <row r="18">
          <cell r="O18">
            <v>1275559.97</v>
          </cell>
        </row>
      </sheetData>
      <sheetData sheetId="20">
        <row r="18">
          <cell r="O18">
            <v>809406.89</v>
          </cell>
        </row>
      </sheetData>
      <sheetData sheetId="21">
        <row r="18">
          <cell r="O18">
            <v>7271106.3800000008</v>
          </cell>
        </row>
      </sheetData>
      <sheetData sheetId="22">
        <row r="18">
          <cell r="O18">
            <v>381640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..\..\..\Documents%20and%20Settings\Usuario\Mis%20documentos\Downloads\CAPITALIZAB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view="pageBreakPreview" topLeftCell="A4" zoomScale="80" zoomScaleNormal="100" zoomScaleSheetLayoutView="8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D10" sqref="D10"/>
    </sheetView>
  </sheetViews>
  <sheetFormatPr baseColWidth="10" defaultColWidth="11.42578125" defaultRowHeight="18" x14ac:dyDescent="0.3"/>
  <cols>
    <col min="1" max="1" width="7.85546875" style="80" customWidth="1"/>
    <col min="2" max="2" width="18" style="19" bestFit="1" customWidth="1"/>
    <col min="3" max="3" width="12.5703125" style="19" customWidth="1"/>
    <col min="4" max="4" width="13" style="13" bestFit="1" customWidth="1"/>
    <col min="5" max="5" width="4.28515625" style="1" bestFit="1" customWidth="1"/>
    <col min="6" max="6" width="12.5703125" style="1" bestFit="1" customWidth="1"/>
    <col min="7" max="7" width="15" style="1" bestFit="1" customWidth="1"/>
    <col min="8" max="8" width="5" style="13" customWidth="1"/>
    <col min="9" max="9" width="5.5703125" style="1" customWidth="1"/>
    <col min="10" max="10" width="6.85546875" style="13" customWidth="1"/>
    <col min="11" max="11" width="14.28515625" style="1" customWidth="1"/>
    <col min="12" max="12" width="15" style="1" customWidth="1"/>
    <col min="13" max="13" width="10" style="1" bestFit="1" customWidth="1"/>
    <col min="14" max="14" width="8.42578125" style="1" bestFit="1" customWidth="1"/>
    <col min="15" max="15" width="15.85546875" style="1" customWidth="1"/>
    <col min="16" max="16" width="12.28515625" style="1" bestFit="1" customWidth="1"/>
    <col min="17" max="17" width="17.5703125" style="25" customWidth="1"/>
    <col min="18" max="18" width="14.5703125" style="25" customWidth="1"/>
    <col min="19" max="19" width="9.5703125" style="25" bestFit="1" customWidth="1"/>
    <col min="20" max="20" width="8" style="25" bestFit="1" customWidth="1"/>
    <col min="21" max="21" width="13.5703125" style="25" customWidth="1"/>
    <col min="22" max="22" width="11.7109375" style="25" bestFit="1" customWidth="1"/>
    <col min="23" max="23" width="14.5703125" style="25" customWidth="1"/>
    <col min="24" max="24" width="13.85546875" style="25" customWidth="1"/>
    <col min="25" max="25" width="9.5703125" style="25" bestFit="1" customWidth="1"/>
    <col min="26" max="26" width="8" style="25" bestFit="1" customWidth="1"/>
    <col min="27" max="27" width="13" style="25" customWidth="1"/>
    <col min="28" max="28" width="11.7109375" style="25" bestFit="1" customWidth="1"/>
    <col min="29" max="251" width="11.42578125" style="1"/>
    <col min="252" max="252" width="47.28515625" style="1" customWidth="1"/>
    <col min="253" max="253" width="17.140625" style="1" customWidth="1"/>
    <col min="254" max="254" width="18.140625" style="1" customWidth="1"/>
    <col min="255" max="255" width="16.42578125" style="1" customWidth="1"/>
    <col min="256" max="258" width="19.85546875" style="1" customWidth="1"/>
    <col min="259" max="259" width="9.85546875" style="1" customWidth="1"/>
    <col min="260" max="260" width="9.7109375" style="1" customWidth="1"/>
    <col min="261" max="266" width="15.28515625" style="1" customWidth="1"/>
    <col min="267" max="267" width="15.140625" style="1" customWidth="1"/>
    <col min="268" max="268" width="15.28515625" style="1" customWidth="1"/>
    <col min="269" max="269" width="15.140625" style="1" customWidth="1"/>
    <col min="270" max="273" width="14.42578125" style="1" customWidth="1"/>
    <col min="274" max="274" width="15.28515625" style="1" customWidth="1"/>
    <col min="275" max="277" width="14.42578125" style="1" customWidth="1"/>
    <col min="278" max="507" width="11.42578125" style="1"/>
    <col min="508" max="508" width="47.28515625" style="1" customWidth="1"/>
    <col min="509" max="509" width="17.140625" style="1" customWidth="1"/>
    <col min="510" max="510" width="18.140625" style="1" customWidth="1"/>
    <col min="511" max="511" width="16.42578125" style="1" customWidth="1"/>
    <col min="512" max="514" width="19.85546875" style="1" customWidth="1"/>
    <col min="515" max="515" width="9.85546875" style="1" customWidth="1"/>
    <col min="516" max="516" width="9.7109375" style="1" customWidth="1"/>
    <col min="517" max="522" width="15.28515625" style="1" customWidth="1"/>
    <col min="523" max="523" width="15.140625" style="1" customWidth="1"/>
    <col min="524" max="524" width="15.28515625" style="1" customWidth="1"/>
    <col min="525" max="525" width="15.140625" style="1" customWidth="1"/>
    <col min="526" max="529" width="14.42578125" style="1" customWidth="1"/>
    <col min="530" max="530" width="15.28515625" style="1" customWidth="1"/>
    <col min="531" max="533" width="14.42578125" style="1" customWidth="1"/>
    <col min="534" max="763" width="11.42578125" style="1"/>
    <col min="764" max="764" width="47.28515625" style="1" customWidth="1"/>
    <col min="765" max="765" width="17.140625" style="1" customWidth="1"/>
    <col min="766" max="766" width="18.140625" style="1" customWidth="1"/>
    <col min="767" max="767" width="16.42578125" style="1" customWidth="1"/>
    <col min="768" max="770" width="19.85546875" style="1" customWidth="1"/>
    <col min="771" max="771" width="9.85546875" style="1" customWidth="1"/>
    <col min="772" max="772" width="9.7109375" style="1" customWidth="1"/>
    <col min="773" max="778" width="15.28515625" style="1" customWidth="1"/>
    <col min="779" max="779" width="15.140625" style="1" customWidth="1"/>
    <col min="780" max="780" width="15.28515625" style="1" customWidth="1"/>
    <col min="781" max="781" width="15.140625" style="1" customWidth="1"/>
    <col min="782" max="785" width="14.42578125" style="1" customWidth="1"/>
    <col min="786" max="786" width="15.28515625" style="1" customWidth="1"/>
    <col min="787" max="789" width="14.42578125" style="1" customWidth="1"/>
    <col min="790" max="1019" width="11.42578125" style="1"/>
    <col min="1020" max="1020" width="47.28515625" style="1" customWidth="1"/>
    <col min="1021" max="1021" width="17.140625" style="1" customWidth="1"/>
    <col min="1022" max="1022" width="18.140625" style="1" customWidth="1"/>
    <col min="1023" max="1023" width="16.42578125" style="1" customWidth="1"/>
    <col min="1024" max="1026" width="19.85546875" style="1" customWidth="1"/>
    <col min="1027" max="1027" width="9.85546875" style="1" customWidth="1"/>
    <col min="1028" max="1028" width="9.7109375" style="1" customWidth="1"/>
    <col min="1029" max="1034" width="15.28515625" style="1" customWidth="1"/>
    <col min="1035" max="1035" width="15.140625" style="1" customWidth="1"/>
    <col min="1036" max="1036" width="15.28515625" style="1" customWidth="1"/>
    <col min="1037" max="1037" width="15.140625" style="1" customWidth="1"/>
    <col min="1038" max="1041" width="14.42578125" style="1" customWidth="1"/>
    <col min="1042" max="1042" width="15.28515625" style="1" customWidth="1"/>
    <col min="1043" max="1045" width="14.42578125" style="1" customWidth="1"/>
    <col min="1046" max="1275" width="11.42578125" style="1"/>
    <col min="1276" max="1276" width="47.28515625" style="1" customWidth="1"/>
    <col min="1277" max="1277" width="17.140625" style="1" customWidth="1"/>
    <col min="1278" max="1278" width="18.140625" style="1" customWidth="1"/>
    <col min="1279" max="1279" width="16.42578125" style="1" customWidth="1"/>
    <col min="1280" max="1282" width="19.85546875" style="1" customWidth="1"/>
    <col min="1283" max="1283" width="9.85546875" style="1" customWidth="1"/>
    <col min="1284" max="1284" width="9.7109375" style="1" customWidth="1"/>
    <col min="1285" max="1290" width="15.28515625" style="1" customWidth="1"/>
    <col min="1291" max="1291" width="15.140625" style="1" customWidth="1"/>
    <col min="1292" max="1292" width="15.28515625" style="1" customWidth="1"/>
    <col min="1293" max="1293" width="15.140625" style="1" customWidth="1"/>
    <col min="1294" max="1297" width="14.42578125" style="1" customWidth="1"/>
    <col min="1298" max="1298" width="15.28515625" style="1" customWidth="1"/>
    <col min="1299" max="1301" width="14.42578125" style="1" customWidth="1"/>
    <col min="1302" max="1531" width="11.42578125" style="1"/>
    <col min="1532" max="1532" width="47.28515625" style="1" customWidth="1"/>
    <col min="1533" max="1533" width="17.140625" style="1" customWidth="1"/>
    <col min="1534" max="1534" width="18.140625" style="1" customWidth="1"/>
    <col min="1535" max="1535" width="16.42578125" style="1" customWidth="1"/>
    <col min="1536" max="1538" width="19.85546875" style="1" customWidth="1"/>
    <col min="1539" max="1539" width="9.85546875" style="1" customWidth="1"/>
    <col min="1540" max="1540" width="9.7109375" style="1" customWidth="1"/>
    <col min="1541" max="1546" width="15.28515625" style="1" customWidth="1"/>
    <col min="1547" max="1547" width="15.140625" style="1" customWidth="1"/>
    <col min="1548" max="1548" width="15.28515625" style="1" customWidth="1"/>
    <col min="1549" max="1549" width="15.140625" style="1" customWidth="1"/>
    <col min="1550" max="1553" width="14.42578125" style="1" customWidth="1"/>
    <col min="1554" max="1554" width="15.28515625" style="1" customWidth="1"/>
    <col min="1555" max="1557" width="14.42578125" style="1" customWidth="1"/>
    <col min="1558" max="1787" width="11.42578125" style="1"/>
    <col min="1788" max="1788" width="47.28515625" style="1" customWidth="1"/>
    <col min="1789" max="1789" width="17.140625" style="1" customWidth="1"/>
    <col min="1790" max="1790" width="18.140625" style="1" customWidth="1"/>
    <col min="1791" max="1791" width="16.42578125" style="1" customWidth="1"/>
    <col min="1792" max="1794" width="19.85546875" style="1" customWidth="1"/>
    <col min="1795" max="1795" width="9.85546875" style="1" customWidth="1"/>
    <col min="1796" max="1796" width="9.7109375" style="1" customWidth="1"/>
    <col min="1797" max="1802" width="15.28515625" style="1" customWidth="1"/>
    <col min="1803" max="1803" width="15.140625" style="1" customWidth="1"/>
    <col min="1804" max="1804" width="15.28515625" style="1" customWidth="1"/>
    <col min="1805" max="1805" width="15.140625" style="1" customWidth="1"/>
    <col min="1806" max="1809" width="14.42578125" style="1" customWidth="1"/>
    <col min="1810" max="1810" width="15.28515625" style="1" customWidth="1"/>
    <col min="1811" max="1813" width="14.42578125" style="1" customWidth="1"/>
    <col min="1814" max="2043" width="11.42578125" style="1"/>
    <col min="2044" max="2044" width="47.28515625" style="1" customWidth="1"/>
    <col min="2045" max="2045" width="17.140625" style="1" customWidth="1"/>
    <col min="2046" max="2046" width="18.140625" style="1" customWidth="1"/>
    <col min="2047" max="2047" width="16.42578125" style="1" customWidth="1"/>
    <col min="2048" max="2050" width="19.85546875" style="1" customWidth="1"/>
    <col min="2051" max="2051" width="9.85546875" style="1" customWidth="1"/>
    <col min="2052" max="2052" width="9.7109375" style="1" customWidth="1"/>
    <col min="2053" max="2058" width="15.28515625" style="1" customWidth="1"/>
    <col min="2059" max="2059" width="15.140625" style="1" customWidth="1"/>
    <col min="2060" max="2060" width="15.28515625" style="1" customWidth="1"/>
    <col min="2061" max="2061" width="15.140625" style="1" customWidth="1"/>
    <col min="2062" max="2065" width="14.42578125" style="1" customWidth="1"/>
    <col min="2066" max="2066" width="15.28515625" style="1" customWidth="1"/>
    <col min="2067" max="2069" width="14.42578125" style="1" customWidth="1"/>
    <col min="2070" max="2299" width="11.42578125" style="1"/>
    <col min="2300" max="2300" width="47.28515625" style="1" customWidth="1"/>
    <col min="2301" max="2301" width="17.140625" style="1" customWidth="1"/>
    <col min="2302" max="2302" width="18.140625" style="1" customWidth="1"/>
    <col min="2303" max="2303" width="16.42578125" style="1" customWidth="1"/>
    <col min="2304" max="2306" width="19.85546875" style="1" customWidth="1"/>
    <col min="2307" max="2307" width="9.85546875" style="1" customWidth="1"/>
    <col min="2308" max="2308" width="9.7109375" style="1" customWidth="1"/>
    <col min="2309" max="2314" width="15.28515625" style="1" customWidth="1"/>
    <col min="2315" max="2315" width="15.140625" style="1" customWidth="1"/>
    <col min="2316" max="2316" width="15.28515625" style="1" customWidth="1"/>
    <col min="2317" max="2317" width="15.140625" style="1" customWidth="1"/>
    <col min="2318" max="2321" width="14.42578125" style="1" customWidth="1"/>
    <col min="2322" max="2322" width="15.28515625" style="1" customWidth="1"/>
    <col min="2323" max="2325" width="14.42578125" style="1" customWidth="1"/>
    <col min="2326" max="2555" width="11.42578125" style="1"/>
    <col min="2556" max="2556" width="47.28515625" style="1" customWidth="1"/>
    <col min="2557" max="2557" width="17.140625" style="1" customWidth="1"/>
    <col min="2558" max="2558" width="18.140625" style="1" customWidth="1"/>
    <col min="2559" max="2559" width="16.42578125" style="1" customWidth="1"/>
    <col min="2560" max="2562" width="19.85546875" style="1" customWidth="1"/>
    <col min="2563" max="2563" width="9.85546875" style="1" customWidth="1"/>
    <col min="2564" max="2564" width="9.7109375" style="1" customWidth="1"/>
    <col min="2565" max="2570" width="15.28515625" style="1" customWidth="1"/>
    <col min="2571" max="2571" width="15.140625" style="1" customWidth="1"/>
    <col min="2572" max="2572" width="15.28515625" style="1" customWidth="1"/>
    <col min="2573" max="2573" width="15.140625" style="1" customWidth="1"/>
    <col min="2574" max="2577" width="14.42578125" style="1" customWidth="1"/>
    <col min="2578" max="2578" width="15.28515625" style="1" customWidth="1"/>
    <col min="2579" max="2581" width="14.42578125" style="1" customWidth="1"/>
    <col min="2582" max="2811" width="11.42578125" style="1"/>
    <col min="2812" max="2812" width="47.28515625" style="1" customWidth="1"/>
    <col min="2813" max="2813" width="17.140625" style="1" customWidth="1"/>
    <col min="2814" max="2814" width="18.140625" style="1" customWidth="1"/>
    <col min="2815" max="2815" width="16.42578125" style="1" customWidth="1"/>
    <col min="2816" max="2818" width="19.85546875" style="1" customWidth="1"/>
    <col min="2819" max="2819" width="9.85546875" style="1" customWidth="1"/>
    <col min="2820" max="2820" width="9.7109375" style="1" customWidth="1"/>
    <col min="2821" max="2826" width="15.28515625" style="1" customWidth="1"/>
    <col min="2827" max="2827" width="15.140625" style="1" customWidth="1"/>
    <col min="2828" max="2828" width="15.28515625" style="1" customWidth="1"/>
    <col min="2829" max="2829" width="15.140625" style="1" customWidth="1"/>
    <col min="2830" max="2833" width="14.42578125" style="1" customWidth="1"/>
    <col min="2834" max="2834" width="15.28515625" style="1" customWidth="1"/>
    <col min="2835" max="2837" width="14.42578125" style="1" customWidth="1"/>
    <col min="2838" max="3067" width="11.42578125" style="1"/>
    <col min="3068" max="3068" width="47.28515625" style="1" customWidth="1"/>
    <col min="3069" max="3069" width="17.140625" style="1" customWidth="1"/>
    <col min="3070" max="3070" width="18.140625" style="1" customWidth="1"/>
    <col min="3071" max="3071" width="16.42578125" style="1" customWidth="1"/>
    <col min="3072" max="3074" width="19.85546875" style="1" customWidth="1"/>
    <col min="3075" max="3075" width="9.85546875" style="1" customWidth="1"/>
    <col min="3076" max="3076" width="9.7109375" style="1" customWidth="1"/>
    <col min="3077" max="3082" width="15.28515625" style="1" customWidth="1"/>
    <col min="3083" max="3083" width="15.140625" style="1" customWidth="1"/>
    <col min="3084" max="3084" width="15.28515625" style="1" customWidth="1"/>
    <col min="3085" max="3085" width="15.140625" style="1" customWidth="1"/>
    <col min="3086" max="3089" width="14.42578125" style="1" customWidth="1"/>
    <col min="3090" max="3090" width="15.28515625" style="1" customWidth="1"/>
    <col min="3091" max="3093" width="14.42578125" style="1" customWidth="1"/>
    <col min="3094" max="3323" width="11.42578125" style="1"/>
    <col min="3324" max="3324" width="47.28515625" style="1" customWidth="1"/>
    <col min="3325" max="3325" width="17.140625" style="1" customWidth="1"/>
    <col min="3326" max="3326" width="18.140625" style="1" customWidth="1"/>
    <col min="3327" max="3327" width="16.42578125" style="1" customWidth="1"/>
    <col min="3328" max="3330" width="19.85546875" style="1" customWidth="1"/>
    <col min="3331" max="3331" width="9.85546875" style="1" customWidth="1"/>
    <col min="3332" max="3332" width="9.7109375" style="1" customWidth="1"/>
    <col min="3333" max="3338" width="15.28515625" style="1" customWidth="1"/>
    <col min="3339" max="3339" width="15.140625" style="1" customWidth="1"/>
    <col min="3340" max="3340" width="15.28515625" style="1" customWidth="1"/>
    <col min="3341" max="3341" width="15.140625" style="1" customWidth="1"/>
    <col min="3342" max="3345" width="14.42578125" style="1" customWidth="1"/>
    <col min="3346" max="3346" width="15.28515625" style="1" customWidth="1"/>
    <col min="3347" max="3349" width="14.42578125" style="1" customWidth="1"/>
    <col min="3350" max="3579" width="11.42578125" style="1"/>
    <col min="3580" max="3580" width="47.28515625" style="1" customWidth="1"/>
    <col min="3581" max="3581" width="17.140625" style="1" customWidth="1"/>
    <col min="3582" max="3582" width="18.140625" style="1" customWidth="1"/>
    <col min="3583" max="3583" width="16.42578125" style="1" customWidth="1"/>
    <col min="3584" max="3586" width="19.85546875" style="1" customWidth="1"/>
    <col min="3587" max="3587" width="9.85546875" style="1" customWidth="1"/>
    <col min="3588" max="3588" width="9.7109375" style="1" customWidth="1"/>
    <col min="3589" max="3594" width="15.28515625" style="1" customWidth="1"/>
    <col min="3595" max="3595" width="15.140625" style="1" customWidth="1"/>
    <col min="3596" max="3596" width="15.28515625" style="1" customWidth="1"/>
    <col min="3597" max="3597" width="15.140625" style="1" customWidth="1"/>
    <col min="3598" max="3601" width="14.42578125" style="1" customWidth="1"/>
    <col min="3602" max="3602" width="15.28515625" style="1" customWidth="1"/>
    <col min="3603" max="3605" width="14.42578125" style="1" customWidth="1"/>
    <col min="3606" max="3835" width="11.42578125" style="1"/>
    <col min="3836" max="3836" width="47.28515625" style="1" customWidth="1"/>
    <col min="3837" max="3837" width="17.140625" style="1" customWidth="1"/>
    <col min="3838" max="3838" width="18.140625" style="1" customWidth="1"/>
    <col min="3839" max="3839" width="16.42578125" style="1" customWidth="1"/>
    <col min="3840" max="3842" width="19.85546875" style="1" customWidth="1"/>
    <col min="3843" max="3843" width="9.85546875" style="1" customWidth="1"/>
    <col min="3844" max="3844" width="9.7109375" style="1" customWidth="1"/>
    <col min="3845" max="3850" width="15.28515625" style="1" customWidth="1"/>
    <col min="3851" max="3851" width="15.140625" style="1" customWidth="1"/>
    <col min="3852" max="3852" width="15.28515625" style="1" customWidth="1"/>
    <col min="3853" max="3853" width="15.140625" style="1" customWidth="1"/>
    <col min="3854" max="3857" width="14.42578125" style="1" customWidth="1"/>
    <col min="3858" max="3858" width="15.28515625" style="1" customWidth="1"/>
    <col min="3859" max="3861" width="14.42578125" style="1" customWidth="1"/>
    <col min="3862" max="4091" width="11.42578125" style="1"/>
    <col min="4092" max="4092" width="47.28515625" style="1" customWidth="1"/>
    <col min="4093" max="4093" width="17.140625" style="1" customWidth="1"/>
    <col min="4094" max="4094" width="18.140625" style="1" customWidth="1"/>
    <col min="4095" max="4095" width="16.42578125" style="1" customWidth="1"/>
    <col min="4096" max="4098" width="19.85546875" style="1" customWidth="1"/>
    <col min="4099" max="4099" width="9.85546875" style="1" customWidth="1"/>
    <col min="4100" max="4100" width="9.7109375" style="1" customWidth="1"/>
    <col min="4101" max="4106" width="15.28515625" style="1" customWidth="1"/>
    <col min="4107" max="4107" width="15.140625" style="1" customWidth="1"/>
    <col min="4108" max="4108" width="15.28515625" style="1" customWidth="1"/>
    <col min="4109" max="4109" width="15.140625" style="1" customWidth="1"/>
    <col min="4110" max="4113" width="14.42578125" style="1" customWidth="1"/>
    <col min="4114" max="4114" width="15.28515625" style="1" customWidth="1"/>
    <col min="4115" max="4117" width="14.42578125" style="1" customWidth="1"/>
    <col min="4118" max="4347" width="11.42578125" style="1"/>
    <col min="4348" max="4348" width="47.28515625" style="1" customWidth="1"/>
    <col min="4349" max="4349" width="17.140625" style="1" customWidth="1"/>
    <col min="4350" max="4350" width="18.140625" style="1" customWidth="1"/>
    <col min="4351" max="4351" width="16.42578125" style="1" customWidth="1"/>
    <col min="4352" max="4354" width="19.85546875" style="1" customWidth="1"/>
    <col min="4355" max="4355" width="9.85546875" style="1" customWidth="1"/>
    <col min="4356" max="4356" width="9.7109375" style="1" customWidth="1"/>
    <col min="4357" max="4362" width="15.28515625" style="1" customWidth="1"/>
    <col min="4363" max="4363" width="15.140625" style="1" customWidth="1"/>
    <col min="4364" max="4364" width="15.28515625" style="1" customWidth="1"/>
    <col min="4365" max="4365" width="15.140625" style="1" customWidth="1"/>
    <col min="4366" max="4369" width="14.42578125" style="1" customWidth="1"/>
    <col min="4370" max="4370" width="15.28515625" style="1" customWidth="1"/>
    <col min="4371" max="4373" width="14.42578125" style="1" customWidth="1"/>
    <col min="4374" max="4603" width="11.42578125" style="1"/>
    <col min="4604" max="4604" width="47.28515625" style="1" customWidth="1"/>
    <col min="4605" max="4605" width="17.140625" style="1" customWidth="1"/>
    <col min="4606" max="4606" width="18.140625" style="1" customWidth="1"/>
    <col min="4607" max="4607" width="16.42578125" style="1" customWidth="1"/>
    <col min="4608" max="4610" width="19.85546875" style="1" customWidth="1"/>
    <col min="4611" max="4611" width="9.85546875" style="1" customWidth="1"/>
    <col min="4612" max="4612" width="9.7109375" style="1" customWidth="1"/>
    <col min="4613" max="4618" width="15.28515625" style="1" customWidth="1"/>
    <col min="4619" max="4619" width="15.140625" style="1" customWidth="1"/>
    <col min="4620" max="4620" width="15.28515625" style="1" customWidth="1"/>
    <col min="4621" max="4621" width="15.140625" style="1" customWidth="1"/>
    <col min="4622" max="4625" width="14.42578125" style="1" customWidth="1"/>
    <col min="4626" max="4626" width="15.28515625" style="1" customWidth="1"/>
    <col min="4627" max="4629" width="14.42578125" style="1" customWidth="1"/>
    <col min="4630" max="4859" width="11.42578125" style="1"/>
    <col min="4860" max="4860" width="47.28515625" style="1" customWidth="1"/>
    <col min="4861" max="4861" width="17.140625" style="1" customWidth="1"/>
    <col min="4862" max="4862" width="18.140625" style="1" customWidth="1"/>
    <col min="4863" max="4863" width="16.42578125" style="1" customWidth="1"/>
    <col min="4864" max="4866" width="19.85546875" style="1" customWidth="1"/>
    <col min="4867" max="4867" width="9.85546875" style="1" customWidth="1"/>
    <col min="4868" max="4868" width="9.7109375" style="1" customWidth="1"/>
    <col min="4869" max="4874" width="15.28515625" style="1" customWidth="1"/>
    <col min="4875" max="4875" width="15.140625" style="1" customWidth="1"/>
    <col min="4876" max="4876" width="15.28515625" style="1" customWidth="1"/>
    <col min="4877" max="4877" width="15.140625" style="1" customWidth="1"/>
    <col min="4878" max="4881" width="14.42578125" style="1" customWidth="1"/>
    <col min="4882" max="4882" width="15.28515625" style="1" customWidth="1"/>
    <col min="4883" max="4885" width="14.42578125" style="1" customWidth="1"/>
    <col min="4886" max="5115" width="11.42578125" style="1"/>
    <col min="5116" max="5116" width="47.28515625" style="1" customWidth="1"/>
    <col min="5117" max="5117" width="17.140625" style="1" customWidth="1"/>
    <col min="5118" max="5118" width="18.140625" style="1" customWidth="1"/>
    <col min="5119" max="5119" width="16.42578125" style="1" customWidth="1"/>
    <col min="5120" max="5122" width="19.85546875" style="1" customWidth="1"/>
    <col min="5123" max="5123" width="9.85546875" style="1" customWidth="1"/>
    <col min="5124" max="5124" width="9.7109375" style="1" customWidth="1"/>
    <col min="5125" max="5130" width="15.28515625" style="1" customWidth="1"/>
    <col min="5131" max="5131" width="15.140625" style="1" customWidth="1"/>
    <col min="5132" max="5132" width="15.28515625" style="1" customWidth="1"/>
    <col min="5133" max="5133" width="15.140625" style="1" customWidth="1"/>
    <col min="5134" max="5137" width="14.42578125" style="1" customWidth="1"/>
    <col min="5138" max="5138" width="15.28515625" style="1" customWidth="1"/>
    <col min="5139" max="5141" width="14.42578125" style="1" customWidth="1"/>
    <col min="5142" max="5371" width="11.42578125" style="1"/>
    <col min="5372" max="5372" width="47.28515625" style="1" customWidth="1"/>
    <col min="5373" max="5373" width="17.140625" style="1" customWidth="1"/>
    <col min="5374" max="5374" width="18.140625" style="1" customWidth="1"/>
    <col min="5375" max="5375" width="16.42578125" style="1" customWidth="1"/>
    <col min="5376" max="5378" width="19.85546875" style="1" customWidth="1"/>
    <col min="5379" max="5379" width="9.85546875" style="1" customWidth="1"/>
    <col min="5380" max="5380" width="9.7109375" style="1" customWidth="1"/>
    <col min="5381" max="5386" width="15.28515625" style="1" customWidth="1"/>
    <col min="5387" max="5387" width="15.140625" style="1" customWidth="1"/>
    <col min="5388" max="5388" width="15.28515625" style="1" customWidth="1"/>
    <col min="5389" max="5389" width="15.140625" style="1" customWidth="1"/>
    <col min="5390" max="5393" width="14.42578125" style="1" customWidth="1"/>
    <col min="5394" max="5394" width="15.28515625" style="1" customWidth="1"/>
    <col min="5395" max="5397" width="14.42578125" style="1" customWidth="1"/>
    <col min="5398" max="5627" width="11.42578125" style="1"/>
    <col min="5628" max="5628" width="47.28515625" style="1" customWidth="1"/>
    <col min="5629" max="5629" width="17.140625" style="1" customWidth="1"/>
    <col min="5630" max="5630" width="18.140625" style="1" customWidth="1"/>
    <col min="5631" max="5631" width="16.42578125" style="1" customWidth="1"/>
    <col min="5632" max="5634" width="19.85546875" style="1" customWidth="1"/>
    <col min="5635" max="5635" width="9.85546875" style="1" customWidth="1"/>
    <col min="5636" max="5636" width="9.7109375" style="1" customWidth="1"/>
    <col min="5637" max="5642" width="15.28515625" style="1" customWidth="1"/>
    <col min="5643" max="5643" width="15.140625" style="1" customWidth="1"/>
    <col min="5644" max="5644" width="15.28515625" style="1" customWidth="1"/>
    <col min="5645" max="5645" width="15.140625" style="1" customWidth="1"/>
    <col min="5646" max="5649" width="14.42578125" style="1" customWidth="1"/>
    <col min="5650" max="5650" width="15.28515625" style="1" customWidth="1"/>
    <col min="5651" max="5653" width="14.42578125" style="1" customWidth="1"/>
    <col min="5654" max="5883" width="11.42578125" style="1"/>
    <col min="5884" max="5884" width="47.28515625" style="1" customWidth="1"/>
    <col min="5885" max="5885" width="17.140625" style="1" customWidth="1"/>
    <col min="5886" max="5886" width="18.140625" style="1" customWidth="1"/>
    <col min="5887" max="5887" width="16.42578125" style="1" customWidth="1"/>
    <col min="5888" max="5890" width="19.85546875" style="1" customWidth="1"/>
    <col min="5891" max="5891" width="9.85546875" style="1" customWidth="1"/>
    <col min="5892" max="5892" width="9.7109375" style="1" customWidth="1"/>
    <col min="5893" max="5898" width="15.28515625" style="1" customWidth="1"/>
    <col min="5899" max="5899" width="15.140625" style="1" customWidth="1"/>
    <col min="5900" max="5900" width="15.28515625" style="1" customWidth="1"/>
    <col min="5901" max="5901" width="15.140625" style="1" customWidth="1"/>
    <col min="5902" max="5905" width="14.42578125" style="1" customWidth="1"/>
    <col min="5906" max="5906" width="15.28515625" style="1" customWidth="1"/>
    <col min="5907" max="5909" width="14.42578125" style="1" customWidth="1"/>
    <col min="5910" max="6139" width="11.42578125" style="1"/>
    <col min="6140" max="6140" width="47.28515625" style="1" customWidth="1"/>
    <col min="6141" max="6141" width="17.140625" style="1" customWidth="1"/>
    <col min="6142" max="6142" width="18.140625" style="1" customWidth="1"/>
    <col min="6143" max="6143" width="16.42578125" style="1" customWidth="1"/>
    <col min="6144" max="6146" width="19.85546875" style="1" customWidth="1"/>
    <col min="6147" max="6147" width="9.85546875" style="1" customWidth="1"/>
    <col min="6148" max="6148" width="9.7109375" style="1" customWidth="1"/>
    <col min="6149" max="6154" width="15.28515625" style="1" customWidth="1"/>
    <col min="6155" max="6155" width="15.140625" style="1" customWidth="1"/>
    <col min="6156" max="6156" width="15.28515625" style="1" customWidth="1"/>
    <col min="6157" max="6157" width="15.140625" style="1" customWidth="1"/>
    <col min="6158" max="6161" width="14.42578125" style="1" customWidth="1"/>
    <col min="6162" max="6162" width="15.28515625" style="1" customWidth="1"/>
    <col min="6163" max="6165" width="14.42578125" style="1" customWidth="1"/>
    <col min="6166" max="6395" width="11.42578125" style="1"/>
    <col min="6396" max="6396" width="47.28515625" style="1" customWidth="1"/>
    <col min="6397" max="6397" width="17.140625" style="1" customWidth="1"/>
    <col min="6398" max="6398" width="18.140625" style="1" customWidth="1"/>
    <col min="6399" max="6399" width="16.42578125" style="1" customWidth="1"/>
    <col min="6400" max="6402" width="19.85546875" style="1" customWidth="1"/>
    <col min="6403" max="6403" width="9.85546875" style="1" customWidth="1"/>
    <col min="6404" max="6404" width="9.7109375" style="1" customWidth="1"/>
    <col min="6405" max="6410" width="15.28515625" style="1" customWidth="1"/>
    <col min="6411" max="6411" width="15.140625" style="1" customWidth="1"/>
    <col min="6412" max="6412" width="15.28515625" style="1" customWidth="1"/>
    <col min="6413" max="6413" width="15.140625" style="1" customWidth="1"/>
    <col min="6414" max="6417" width="14.42578125" style="1" customWidth="1"/>
    <col min="6418" max="6418" width="15.28515625" style="1" customWidth="1"/>
    <col min="6419" max="6421" width="14.42578125" style="1" customWidth="1"/>
    <col min="6422" max="6651" width="11.42578125" style="1"/>
    <col min="6652" max="6652" width="47.28515625" style="1" customWidth="1"/>
    <col min="6653" max="6653" width="17.140625" style="1" customWidth="1"/>
    <col min="6654" max="6654" width="18.140625" style="1" customWidth="1"/>
    <col min="6655" max="6655" width="16.42578125" style="1" customWidth="1"/>
    <col min="6656" max="6658" width="19.85546875" style="1" customWidth="1"/>
    <col min="6659" max="6659" width="9.85546875" style="1" customWidth="1"/>
    <col min="6660" max="6660" width="9.7109375" style="1" customWidth="1"/>
    <col min="6661" max="6666" width="15.28515625" style="1" customWidth="1"/>
    <col min="6667" max="6667" width="15.140625" style="1" customWidth="1"/>
    <col min="6668" max="6668" width="15.28515625" style="1" customWidth="1"/>
    <col min="6669" max="6669" width="15.140625" style="1" customWidth="1"/>
    <col min="6670" max="6673" width="14.42578125" style="1" customWidth="1"/>
    <col min="6674" max="6674" width="15.28515625" style="1" customWidth="1"/>
    <col min="6675" max="6677" width="14.42578125" style="1" customWidth="1"/>
    <col min="6678" max="6907" width="11.42578125" style="1"/>
    <col min="6908" max="6908" width="47.28515625" style="1" customWidth="1"/>
    <col min="6909" max="6909" width="17.140625" style="1" customWidth="1"/>
    <col min="6910" max="6910" width="18.140625" style="1" customWidth="1"/>
    <col min="6911" max="6911" width="16.42578125" style="1" customWidth="1"/>
    <col min="6912" max="6914" width="19.85546875" style="1" customWidth="1"/>
    <col min="6915" max="6915" width="9.85546875" style="1" customWidth="1"/>
    <col min="6916" max="6916" width="9.7109375" style="1" customWidth="1"/>
    <col min="6917" max="6922" width="15.28515625" style="1" customWidth="1"/>
    <col min="6923" max="6923" width="15.140625" style="1" customWidth="1"/>
    <col min="6924" max="6924" width="15.28515625" style="1" customWidth="1"/>
    <col min="6925" max="6925" width="15.140625" style="1" customWidth="1"/>
    <col min="6926" max="6929" width="14.42578125" style="1" customWidth="1"/>
    <col min="6930" max="6930" width="15.28515625" style="1" customWidth="1"/>
    <col min="6931" max="6933" width="14.42578125" style="1" customWidth="1"/>
    <col min="6934" max="7163" width="11.42578125" style="1"/>
    <col min="7164" max="7164" width="47.28515625" style="1" customWidth="1"/>
    <col min="7165" max="7165" width="17.140625" style="1" customWidth="1"/>
    <col min="7166" max="7166" width="18.140625" style="1" customWidth="1"/>
    <col min="7167" max="7167" width="16.42578125" style="1" customWidth="1"/>
    <col min="7168" max="7170" width="19.85546875" style="1" customWidth="1"/>
    <col min="7171" max="7171" width="9.85546875" style="1" customWidth="1"/>
    <col min="7172" max="7172" width="9.7109375" style="1" customWidth="1"/>
    <col min="7173" max="7178" width="15.28515625" style="1" customWidth="1"/>
    <col min="7179" max="7179" width="15.140625" style="1" customWidth="1"/>
    <col min="7180" max="7180" width="15.28515625" style="1" customWidth="1"/>
    <col min="7181" max="7181" width="15.140625" style="1" customWidth="1"/>
    <col min="7182" max="7185" width="14.42578125" style="1" customWidth="1"/>
    <col min="7186" max="7186" width="15.28515625" style="1" customWidth="1"/>
    <col min="7187" max="7189" width="14.42578125" style="1" customWidth="1"/>
    <col min="7190" max="7419" width="11.42578125" style="1"/>
    <col min="7420" max="7420" width="47.28515625" style="1" customWidth="1"/>
    <col min="7421" max="7421" width="17.140625" style="1" customWidth="1"/>
    <col min="7422" max="7422" width="18.140625" style="1" customWidth="1"/>
    <col min="7423" max="7423" width="16.42578125" style="1" customWidth="1"/>
    <col min="7424" max="7426" width="19.85546875" style="1" customWidth="1"/>
    <col min="7427" max="7427" width="9.85546875" style="1" customWidth="1"/>
    <col min="7428" max="7428" width="9.7109375" style="1" customWidth="1"/>
    <col min="7429" max="7434" width="15.28515625" style="1" customWidth="1"/>
    <col min="7435" max="7435" width="15.140625" style="1" customWidth="1"/>
    <col min="7436" max="7436" width="15.28515625" style="1" customWidth="1"/>
    <col min="7437" max="7437" width="15.140625" style="1" customWidth="1"/>
    <col min="7438" max="7441" width="14.42578125" style="1" customWidth="1"/>
    <col min="7442" max="7442" width="15.28515625" style="1" customWidth="1"/>
    <col min="7443" max="7445" width="14.42578125" style="1" customWidth="1"/>
    <col min="7446" max="7675" width="11.42578125" style="1"/>
    <col min="7676" max="7676" width="47.28515625" style="1" customWidth="1"/>
    <col min="7677" max="7677" width="17.140625" style="1" customWidth="1"/>
    <col min="7678" max="7678" width="18.140625" style="1" customWidth="1"/>
    <col min="7679" max="7679" width="16.42578125" style="1" customWidth="1"/>
    <col min="7680" max="7682" width="19.85546875" style="1" customWidth="1"/>
    <col min="7683" max="7683" width="9.85546875" style="1" customWidth="1"/>
    <col min="7684" max="7684" width="9.7109375" style="1" customWidth="1"/>
    <col min="7685" max="7690" width="15.28515625" style="1" customWidth="1"/>
    <col min="7691" max="7691" width="15.140625" style="1" customWidth="1"/>
    <col min="7692" max="7692" width="15.28515625" style="1" customWidth="1"/>
    <col min="7693" max="7693" width="15.140625" style="1" customWidth="1"/>
    <col min="7694" max="7697" width="14.42578125" style="1" customWidth="1"/>
    <col min="7698" max="7698" width="15.28515625" style="1" customWidth="1"/>
    <col min="7699" max="7701" width="14.42578125" style="1" customWidth="1"/>
    <col min="7702" max="7931" width="11.42578125" style="1"/>
    <col min="7932" max="7932" width="47.28515625" style="1" customWidth="1"/>
    <col min="7933" max="7933" width="17.140625" style="1" customWidth="1"/>
    <col min="7934" max="7934" width="18.140625" style="1" customWidth="1"/>
    <col min="7935" max="7935" width="16.42578125" style="1" customWidth="1"/>
    <col min="7936" max="7938" width="19.85546875" style="1" customWidth="1"/>
    <col min="7939" max="7939" width="9.85546875" style="1" customWidth="1"/>
    <col min="7940" max="7940" width="9.7109375" style="1" customWidth="1"/>
    <col min="7941" max="7946" width="15.28515625" style="1" customWidth="1"/>
    <col min="7947" max="7947" width="15.140625" style="1" customWidth="1"/>
    <col min="7948" max="7948" width="15.28515625" style="1" customWidth="1"/>
    <col min="7949" max="7949" width="15.140625" style="1" customWidth="1"/>
    <col min="7950" max="7953" width="14.42578125" style="1" customWidth="1"/>
    <col min="7954" max="7954" width="15.28515625" style="1" customWidth="1"/>
    <col min="7955" max="7957" width="14.42578125" style="1" customWidth="1"/>
    <col min="7958" max="8187" width="11.42578125" style="1"/>
    <col min="8188" max="8188" width="47.28515625" style="1" customWidth="1"/>
    <col min="8189" max="8189" width="17.140625" style="1" customWidth="1"/>
    <col min="8190" max="8190" width="18.140625" style="1" customWidth="1"/>
    <col min="8191" max="8191" width="16.42578125" style="1" customWidth="1"/>
    <col min="8192" max="8194" width="19.85546875" style="1" customWidth="1"/>
    <col min="8195" max="8195" width="9.85546875" style="1" customWidth="1"/>
    <col min="8196" max="8196" width="9.7109375" style="1" customWidth="1"/>
    <col min="8197" max="8202" width="15.28515625" style="1" customWidth="1"/>
    <col min="8203" max="8203" width="15.140625" style="1" customWidth="1"/>
    <col min="8204" max="8204" width="15.28515625" style="1" customWidth="1"/>
    <col min="8205" max="8205" width="15.140625" style="1" customWidth="1"/>
    <col min="8206" max="8209" width="14.42578125" style="1" customWidth="1"/>
    <col min="8210" max="8210" width="15.28515625" style="1" customWidth="1"/>
    <col min="8211" max="8213" width="14.42578125" style="1" customWidth="1"/>
    <col min="8214" max="8443" width="11.42578125" style="1"/>
    <col min="8444" max="8444" width="47.28515625" style="1" customWidth="1"/>
    <col min="8445" max="8445" width="17.140625" style="1" customWidth="1"/>
    <col min="8446" max="8446" width="18.140625" style="1" customWidth="1"/>
    <col min="8447" max="8447" width="16.42578125" style="1" customWidth="1"/>
    <col min="8448" max="8450" width="19.85546875" style="1" customWidth="1"/>
    <col min="8451" max="8451" width="9.85546875" style="1" customWidth="1"/>
    <col min="8452" max="8452" width="9.7109375" style="1" customWidth="1"/>
    <col min="8453" max="8458" width="15.28515625" style="1" customWidth="1"/>
    <col min="8459" max="8459" width="15.140625" style="1" customWidth="1"/>
    <col min="8460" max="8460" width="15.28515625" style="1" customWidth="1"/>
    <col min="8461" max="8461" width="15.140625" style="1" customWidth="1"/>
    <col min="8462" max="8465" width="14.42578125" style="1" customWidth="1"/>
    <col min="8466" max="8466" width="15.28515625" style="1" customWidth="1"/>
    <col min="8467" max="8469" width="14.42578125" style="1" customWidth="1"/>
    <col min="8470" max="8699" width="11.42578125" style="1"/>
    <col min="8700" max="8700" width="47.28515625" style="1" customWidth="1"/>
    <col min="8701" max="8701" width="17.140625" style="1" customWidth="1"/>
    <col min="8702" max="8702" width="18.140625" style="1" customWidth="1"/>
    <col min="8703" max="8703" width="16.42578125" style="1" customWidth="1"/>
    <col min="8704" max="8706" width="19.85546875" style="1" customWidth="1"/>
    <col min="8707" max="8707" width="9.85546875" style="1" customWidth="1"/>
    <col min="8708" max="8708" width="9.7109375" style="1" customWidth="1"/>
    <col min="8709" max="8714" width="15.28515625" style="1" customWidth="1"/>
    <col min="8715" max="8715" width="15.140625" style="1" customWidth="1"/>
    <col min="8716" max="8716" width="15.28515625" style="1" customWidth="1"/>
    <col min="8717" max="8717" width="15.140625" style="1" customWidth="1"/>
    <col min="8718" max="8721" width="14.42578125" style="1" customWidth="1"/>
    <col min="8722" max="8722" width="15.28515625" style="1" customWidth="1"/>
    <col min="8723" max="8725" width="14.42578125" style="1" customWidth="1"/>
    <col min="8726" max="8955" width="11.42578125" style="1"/>
    <col min="8956" max="8956" width="47.28515625" style="1" customWidth="1"/>
    <col min="8957" max="8957" width="17.140625" style="1" customWidth="1"/>
    <col min="8958" max="8958" width="18.140625" style="1" customWidth="1"/>
    <col min="8959" max="8959" width="16.42578125" style="1" customWidth="1"/>
    <col min="8960" max="8962" width="19.85546875" style="1" customWidth="1"/>
    <col min="8963" max="8963" width="9.85546875" style="1" customWidth="1"/>
    <col min="8964" max="8964" width="9.7109375" style="1" customWidth="1"/>
    <col min="8965" max="8970" width="15.28515625" style="1" customWidth="1"/>
    <col min="8971" max="8971" width="15.140625" style="1" customWidth="1"/>
    <col min="8972" max="8972" width="15.28515625" style="1" customWidth="1"/>
    <col min="8973" max="8973" width="15.140625" style="1" customWidth="1"/>
    <col min="8974" max="8977" width="14.42578125" style="1" customWidth="1"/>
    <col min="8978" max="8978" width="15.28515625" style="1" customWidth="1"/>
    <col min="8979" max="8981" width="14.42578125" style="1" customWidth="1"/>
    <col min="8982" max="9211" width="11.42578125" style="1"/>
    <col min="9212" max="9212" width="47.28515625" style="1" customWidth="1"/>
    <col min="9213" max="9213" width="17.140625" style="1" customWidth="1"/>
    <col min="9214" max="9214" width="18.140625" style="1" customWidth="1"/>
    <col min="9215" max="9215" width="16.42578125" style="1" customWidth="1"/>
    <col min="9216" max="9218" width="19.85546875" style="1" customWidth="1"/>
    <col min="9219" max="9219" width="9.85546875" style="1" customWidth="1"/>
    <col min="9220" max="9220" width="9.7109375" style="1" customWidth="1"/>
    <col min="9221" max="9226" width="15.28515625" style="1" customWidth="1"/>
    <col min="9227" max="9227" width="15.140625" style="1" customWidth="1"/>
    <col min="9228" max="9228" width="15.28515625" style="1" customWidth="1"/>
    <col min="9229" max="9229" width="15.140625" style="1" customWidth="1"/>
    <col min="9230" max="9233" width="14.42578125" style="1" customWidth="1"/>
    <col min="9234" max="9234" width="15.28515625" style="1" customWidth="1"/>
    <col min="9235" max="9237" width="14.42578125" style="1" customWidth="1"/>
    <col min="9238" max="9467" width="11.42578125" style="1"/>
    <col min="9468" max="9468" width="47.28515625" style="1" customWidth="1"/>
    <col min="9469" max="9469" width="17.140625" style="1" customWidth="1"/>
    <col min="9470" max="9470" width="18.140625" style="1" customWidth="1"/>
    <col min="9471" max="9471" width="16.42578125" style="1" customWidth="1"/>
    <col min="9472" max="9474" width="19.85546875" style="1" customWidth="1"/>
    <col min="9475" max="9475" width="9.85546875" style="1" customWidth="1"/>
    <col min="9476" max="9476" width="9.7109375" style="1" customWidth="1"/>
    <col min="9477" max="9482" width="15.28515625" style="1" customWidth="1"/>
    <col min="9483" max="9483" width="15.140625" style="1" customWidth="1"/>
    <col min="9484" max="9484" width="15.28515625" style="1" customWidth="1"/>
    <col min="9485" max="9485" width="15.140625" style="1" customWidth="1"/>
    <col min="9486" max="9489" width="14.42578125" style="1" customWidth="1"/>
    <col min="9490" max="9490" width="15.28515625" style="1" customWidth="1"/>
    <col min="9491" max="9493" width="14.42578125" style="1" customWidth="1"/>
    <col min="9494" max="9723" width="11.42578125" style="1"/>
    <col min="9724" max="9724" width="47.28515625" style="1" customWidth="1"/>
    <col min="9725" max="9725" width="17.140625" style="1" customWidth="1"/>
    <col min="9726" max="9726" width="18.140625" style="1" customWidth="1"/>
    <col min="9727" max="9727" width="16.42578125" style="1" customWidth="1"/>
    <col min="9728" max="9730" width="19.85546875" style="1" customWidth="1"/>
    <col min="9731" max="9731" width="9.85546875" style="1" customWidth="1"/>
    <col min="9732" max="9732" width="9.7109375" style="1" customWidth="1"/>
    <col min="9733" max="9738" width="15.28515625" style="1" customWidth="1"/>
    <col min="9739" max="9739" width="15.140625" style="1" customWidth="1"/>
    <col min="9740" max="9740" width="15.28515625" style="1" customWidth="1"/>
    <col min="9741" max="9741" width="15.140625" style="1" customWidth="1"/>
    <col min="9742" max="9745" width="14.42578125" style="1" customWidth="1"/>
    <col min="9746" max="9746" width="15.28515625" style="1" customWidth="1"/>
    <col min="9747" max="9749" width="14.42578125" style="1" customWidth="1"/>
    <col min="9750" max="9979" width="11.42578125" style="1"/>
    <col min="9980" max="9980" width="47.28515625" style="1" customWidth="1"/>
    <col min="9981" max="9981" width="17.140625" style="1" customWidth="1"/>
    <col min="9982" max="9982" width="18.140625" style="1" customWidth="1"/>
    <col min="9983" max="9983" width="16.42578125" style="1" customWidth="1"/>
    <col min="9984" max="9986" width="19.85546875" style="1" customWidth="1"/>
    <col min="9987" max="9987" width="9.85546875" style="1" customWidth="1"/>
    <col min="9988" max="9988" width="9.7109375" style="1" customWidth="1"/>
    <col min="9989" max="9994" width="15.28515625" style="1" customWidth="1"/>
    <col min="9995" max="9995" width="15.140625" style="1" customWidth="1"/>
    <col min="9996" max="9996" width="15.28515625" style="1" customWidth="1"/>
    <col min="9997" max="9997" width="15.140625" style="1" customWidth="1"/>
    <col min="9998" max="10001" width="14.42578125" style="1" customWidth="1"/>
    <col min="10002" max="10002" width="15.28515625" style="1" customWidth="1"/>
    <col min="10003" max="10005" width="14.42578125" style="1" customWidth="1"/>
    <col min="10006" max="10235" width="11.42578125" style="1"/>
    <col min="10236" max="10236" width="47.28515625" style="1" customWidth="1"/>
    <col min="10237" max="10237" width="17.140625" style="1" customWidth="1"/>
    <col min="10238" max="10238" width="18.140625" style="1" customWidth="1"/>
    <col min="10239" max="10239" width="16.42578125" style="1" customWidth="1"/>
    <col min="10240" max="10242" width="19.85546875" style="1" customWidth="1"/>
    <col min="10243" max="10243" width="9.85546875" style="1" customWidth="1"/>
    <col min="10244" max="10244" width="9.7109375" style="1" customWidth="1"/>
    <col min="10245" max="10250" width="15.28515625" style="1" customWidth="1"/>
    <col min="10251" max="10251" width="15.140625" style="1" customWidth="1"/>
    <col min="10252" max="10252" width="15.28515625" style="1" customWidth="1"/>
    <col min="10253" max="10253" width="15.140625" style="1" customWidth="1"/>
    <col min="10254" max="10257" width="14.42578125" style="1" customWidth="1"/>
    <col min="10258" max="10258" width="15.28515625" style="1" customWidth="1"/>
    <col min="10259" max="10261" width="14.42578125" style="1" customWidth="1"/>
    <col min="10262" max="10491" width="11.42578125" style="1"/>
    <col min="10492" max="10492" width="47.28515625" style="1" customWidth="1"/>
    <col min="10493" max="10493" width="17.140625" style="1" customWidth="1"/>
    <col min="10494" max="10494" width="18.140625" style="1" customWidth="1"/>
    <col min="10495" max="10495" width="16.42578125" style="1" customWidth="1"/>
    <col min="10496" max="10498" width="19.85546875" style="1" customWidth="1"/>
    <col min="10499" max="10499" width="9.85546875" style="1" customWidth="1"/>
    <col min="10500" max="10500" width="9.7109375" style="1" customWidth="1"/>
    <col min="10501" max="10506" width="15.28515625" style="1" customWidth="1"/>
    <col min="10507" max="10507" width="15.140625" style="1" customWidth="1"/>
    <col min="10508" max="10508" width="15.28515625" style="1" customWidth="1"/>
    <col min="10509" max="10509" width="15.140625" style="1" customWidth="1"/>
    <col min="10510" max="10513" width="14.42578125" style="1" customWidth="1"/>
    <col min="10514" max="10514" width="15.28515625" style="1" customWidth="1"/>
    <col min="10515" max="10517" width="14.42578125" style="1" customWidth="1"/>
    <col min="10518" max="10747" width="11.42578125" style="1"/>
    <col min="10748" max="10748" width="47.28515625" style="1" customWidth="1"/>
    <col min="10749" max="10749" width="17.140625" style="1" customWidth="1"/>
    <col min="10750" max="10750" width="18.140625" style="1" customWidth="1"/>
    <col min="10751" max="10751" width="16.42578125" style="1" customWidth="1"/>
    <col min="10752" max="10754" width="19.85546875" style="1" customWidth="1"/>
    <col min="10755" max="10755" width="9.85546875" style="1" customWidth="1"/>
    <col min="10756" max="10756" width="9.7109375" style="1" customWidth="1"/>
    <col min="10757" max="10762" width="15.28515625" style="1" customWidth="1"/>
    <col min="10763" max="10763" width="15.140625" style="1" customWidth="1"/>
    <col min="10764" max="10764" width="15.28515625" style="1" customWidth="1"/>
    <col min="10765" max="10765" width="15.140625" style="1" customWidth="1"/>
    <col min="10766" max="10769" width="14.42578125" style="1" customWidth="1"/>
    <col min="10770" max="10770" width="15.28515625" style="1" customWidth="1"/>
    <col min="10771" max="10773" width="14.42578125" style="1" customWidth="1"/>
    <col min="10774" max="11003" width="11.42578125" style="1"/>
    <col min="11004" max="11004" width="47.28515625" style="1" customWidth="1"/>
    <col min="11005" max="11005" width="17.140625" style="1" customWidth="1"/>
    <col min="11006" max="11006" width="18.140625" style="1" customWidth="1"/>
    <col min="11007" max="11007" width="16.42578125" style="1" customWidth="1"/>
    <col min="11008" max="11010" width="19.85546875" style="1" customWidth="1"/>
    <col min="11011" max="11011" width="9.85546875" style="1" customWidth="1"/>
    <col min="11012" max="11012" width="9.7109375" style="1" customWidth="1"/>
    <col min="11013" max="11018" width="15.28515625" style="1" customWidth="1"/>
    <col min="11019" max="11019" width="15.140625" style="1" customWidth="1"/>
    <col min="11020" max="11020" width="15.28515625" style="1" customWidth="1"/>
    <col min="11021" max="11021" width="15.140625" style="1" customWidth="1"/>
    <col min="11022" max="11025" width="14.42578125" style="1" customWidth="1"/>
    <col min="11026" max="11026" width="15.28515625" style="1" customWidth="1"/>
    <col min="11027" max="11029" width="14.42578125" style="1" customWidth="1"/>
    <col min="11030" max="11259" width="11.42578125" style="1"/>
    <col min="11260" max="11260" width="47.28515625" style="1" customWidth="1"/>
    <col min="11261" max="11261" width="17.140625" style="1" customWidth="1"/>
    <col min="11262" max="11262" width="18.140625" style="1" customWidth="1"/>
    <col min="11263" max="11263" width="16.42578125" style="1" customWidth="1"/>
    <col min="11264" max="11266" width="19.85546875" style="1" customWidth="1"/>
    <col min="11267" max="11267" width="9.85546875" style="1" customWidth="1"/>
    <col min="11268" max="11268" width="9.7109375" style="1" customWidth="1"/>
    <col min="11269" max="11274" width="15.28515625" style="1" customWidth="1"/>
    <col min="11275" max="11275" width="15.140625" style="1" customWidth="1"/>
    <col min="11276" max="11276" width="15.28515625" style="1" customWidth="1"/>
    <col min="11277" max="11277" width="15.140625" style="1" customWidth="1"/>
    <col min="11278" max="11281" width="14.42578125" style="1" customWidth="1"/>
    <col min="11282" max="11282" width="15.28515625" style="1" customWidth="1"/>
    <col min="11283" max="11285" width="14.42578125" style="1" customWidth="1"/>
    <col min="11286" max="11515" width="11.42578125" style="1"/>
    <col min="11516" max="11516" width="47.28515625" style="1" customWidth="1"/>
    <col min="11517" max="11517" width="17.140625" style="1" customWidth="1"/>
    <col min="11518" max="11518" width="18.140625" style="1" customWidth="1"/>
    <col min="11519" max="11519" width="16.42578125" style="1" customWidth="1"/>
    <col min="11520" max="11522" width="19.85546875" style="1" customWidth="1"/>
    <col min="11523" max="11523" width="9.85546875" style="1" customWidth="1"/>
    <col min="11524" max="11524" width="9.7109375" style="1" customWidth="1"/>
    <col min="11525" max="11530" width="15.28515625" style="1" customWidth="1"/>
    <col min="11531" max="11531" width="15.140625" style="1" customWidth="1"/>
    <col min="11532" max="11532" width="15.28515625" style="1" customWidth="1"/>
    <col min="11533" max="11533" width="15.140625" style="1" customWidth="1"/>
    <col min="11534" max="11537" width="14.42578125" style="1" customWidth="1"/>
    <col min="11538" max="11538" width="15.28515625" style="1" customWidth="1"/>
    <col min="11539" max="11541" width="14.42578125" style="1" customWidth="1"/>
    <col min="11542" max="11771" width="11.42578125" style="1"/>
    <col min="11772" max="11772" width="47.28515625" style="1" customWidth="1"/>
    <col min="11773" max="11773" width="17.140625" style="1" customWidth="1"/>
    <col min="11774" max="11774" width="18.140625" style="1" customWidth="1"/>
    <col min="11775" max="11775" width="16.42578125" style="1" customWidth="1"/>
    <col min="11776" max="11778" width="19.85546875" style="1" customWidth="1"/>
    <col min="11779" max="11779" width="9.85546875" style="1" customWidth="1"/>
    <col min="11780" max="11780" width="9.7109375" style="1" customWidth="1"/>
    <col min="11781" max="11786" width="15.28515625" style="1" customWidth="1"/>
    <col min="11787" max="11787" width="15.140625" style="1" customWidth="1"/>
    <col min="11788" max="11788" width="15.28515625" style="1" customWidth="1"/>
    <col min="11789" max="11789" width="15.140625" style="1" customWidth="1"/>
    <col min="11790" max="11793" width="14.42578125" style="1" customWidth="1"/>
    <col min="11794" max="11794" width="15.28515625" style="1" customWidth="1"/>
    <col min="11795" max="11797" width="14.42578125" style="1" customWidth="1"/>
    <col min="11798" max="12027" width="11.42578125" style="1"/>
    <col min="12028" max="12028" width="47.28515625" style="1" customWidth="1"/>
    <col min="12029" max="12029" width="17.140625" style="1" customWidth="1"/>
    <col min="12030" max="12030" width="18.140625" style="1" customWidth="1"/>
    <col min="12031" max="12031" width="16.42578125" style="1" customWidth="1"/>
    <col min="12032" max="12034" width="19.85546875" style="1" customWidth="1"/>
    <col min="12035" max="12035" width="9.85546875" style="1" customWidth="1"/>
    <col min="12036" max="12036" width="9.7109375" style="1" customWidth="1"/>
    <col min="12037" max="12042" width="15.28515625" style="1" customWidth="1"/>
    <col min="12043" max="12043" width="15.140625" style="1" customWidth="1"/>
    <col min="12044" max="12044" width="15.28515625" style="1" customWidth="1"/>
    <col min="12045" max="12045" width="15.140625" style="1" customWidth="1"/>
    <col min="12046" max="12049" width="14.42578125" style="1" customWidth="1"/>
    <col min="12050" max="12050" width="15.28515625" style="1" customWidth="1"/>
    <col min="12051" max="12053" width="14.42578125" style="1" customWidth="1"/>
    <col min="12054" max="12283" width="11.42578125" style="1"/>
    <col min="12284" max="12284" width="47.28515625" style="1" customWidth="1"/>
    <col min="12285" max="12285" width="17.140625" style="1" customWidth="1"/>
    <col min="12286" max="12286" width="18.140625" style="1" customWidth="1"/>
    <col min="12287" max="12287" width="16.42578125" style="1" customWidth="1"/>
    <col min="12288" max="12290" width="19.85546875" style="1" customWidth="1"/>
    <col min="12291" max="12291" width="9.85546875" style="1" customWidth="1"/>
    <col min="12292" max="12292" width="9.7109375" style="1" customWidth="1"/>
    <col min="12293" max="12298" width="15.28515625" style="1" customWidth="1"/>
    <col min="12299" max="12299" width="15.140625" style="1" customWidth="1"/>
    <col min="12300" max="12300" width="15.28515625" style="1" customWidth="1"/>
    <col min="12301" max="12301" width="15.140625" style="1" customWidth="1"/>
    <col min="12302" max="12305" width="14.42578125" style="1" customWidth="1"/>
    <col min="12306" max="12306" width="15.28515625" style="1" customWidth="1"/>
    <col min="12307" max="12309" width="14.42578125" style="1" customWidth="1"/>
    <col min="12310" max="12539" width="11.42578125" style="1"/>
    <col min="12540" max="12540" width="47.28515625" style="1" customWidth="1"/>
    <col min="12541" max="12541" width="17.140625" style="1" customWidth="1"/>
    <col min="12542" max="12542" width="18.140625" style="1" customWidth="1"/>
    <col min="12543" max="12543" width="16.42578125" style="1" customWidth="1"/>
    <col min="12544" max="12546" width="19.85546875" style="1" customWidth="1"/>
    <col min="12547" max="12547" width="9.85546875" style="1" customWidth="1"/>
    <col min="12548" max="12548" width="9.7109375" style="1" customWidth="1"/>
    <col min="12549" max="12554" width="15.28515625" style="1" customWidth="1"/>
    <col min="12555" max="12555" width="15.140625" style="1" customWidth="1"/>
    <col min="12556" max="12556" width="15.28515625" style="1" customWidth="1"/>
    <col min="12557" max="12557" width="15.140625" style="1" customWidth="1"/>
    <col min="12558" max="12561" width="14.42578125" style="1" customWidth="1"/>
    <col min="12562" max="12562" width="15.28515625" style="1" customWidth="1"/>
    <col min="12563" max="12565" width="14.42578125" style="1" customWidth="1"/>
    <col min="12566" max="12795" width="11.42578125" style="1"/>
    <col min="12796" max="12796" width="47.28515625" style="1" customWidth="1"/>
    <col min="12797" max="12797" width="17.140625" style="1" customWidth="1"/>
    <col min="12798" max="12798" width="18.140625" style="1" customWidth="1"/>
    <col min="12799" max="12799" width="16.42578125" style="1" customWidth="1"/>
    <col min="12800" max="12802" width="19.85546875" style="1" customWidth="1"/>
    <col min="12803" max="12803" width="9.85546875" style="1" customWidth="1"/>
    <col min="12804" max="12804" width="9.7109375" style="1" customWidth="1"/>
    <col min="12805" max="12810" width="15.28515625" style="1" customWidth="1"/>
    <col min="12811" max="12811" width="15.140625" style="1" customWidth="1"/>
    <col min="12812" max="12812" width="15.28515625" style="1" customWidth="1"/>
    <col min="12813" max="12813" width="15.140625" style="1" customWidth="1"/>
    <col min="12814" max="12817" width="14.42578125" style="1" customWidth="1"/>
    <col min="12818" max="12818" width="15.28515625" style="1" customWidth="1"/>
    <col min="12819" max="12821" width="14.42578125" style="1" customWidth="1"/>
    <col min="12822" max="13051" width="11.42578125" style="1"/>
    <col min="13052" max="13052" width="47.28515625" style="1" customWidth="1"/>
    <col min="13053" max="13053" width="17.140625" style="1" customWidth="1"/>
    <col min="13054" max="13054" width="18.140625" style="1" customWidth="1"/>
    <col min="13055" max="13055" width="16.42578125" style="1" customWidth="1"/>
    <col min="13056" max="13058" width="19.85546875" style="1" customWidth="1"/>
    <col min="13059" max="13059" width="9.85546875" style="1" customWidth="1"/>
    <col min="13060" max="13060" width="9.7109375" style="1" customWidth="1"/>
    <col min="13061" max="13066" width="15.28515625" style="1" customWidth="1"/>
    <col min="13067" max="13067" width="15.140625" style="1" customWidth="1"/>
    <col min="13068" max="13068" width="15.28515625" style="1" customWidth="1"/>
    <col min="13069" max="13069" width="15.140625" style="1" customWidth="1"/>
    <col min="13070" max="13073" width="14.42578125" style="1" customWidth="1"/>
    <col min="13074" max="13074" width="15.28515625" style="1" customWidth="1"/>
    <col min="13075" max="13077" width="14.42578125" style="1" customWidth="1"/>
    <col min="13078" max="13307" width="11.42578125" style="1"/>
    <col min="13308" max="13308" width="47.28515625" style="1" customWidth="1"/>
    <col min="13309" max="13309" width="17.140625" style="1" customWidth="1"/>
    <col min="13310" max="13310" width="18.140625" style="1" customWidth="1"/>
    <col min="13311" max="13311" width="16.42578125" style="1" customWidth="1"/>
    <col min="13312" max="13314" width="19.85546875" style="1" customWidth="1"/>
    <col min="13315" max="13315" width="9.85546875" style="1" customWidth="1"/>
    <col min="13316" max="13316" width="9.7109375" style="1" customWidth="1"/>
    <col min="13317" max="13322" width="15.28515625" style="1" customWidth="1"/>
    <col min="13323" max="13323" width="15.140625" style="1" customWidth="1"/>
    <col min="13324" max="13324" width="15.28515625" style="1" customWidth="1"/>
    <col min="13325" max="13325" width="15.140625" style="1" customWidth="1"/>
    <col min="13326" max="13329" width="14.42578125" style="1" customWidth="1"/>
    <col min="13330" max="13330" width="15.28515625" style="1" customWidth="1"/>
    <col min="13331" max="13333" width="14.42578125" style="1" customWidth="1"/>
    <col min="13334" max="13563" width="11.42578125" style="1"/>
    <col min="13564" max="13564" width="47.28515625" style="1" customWidth="1"/>
    <col min="13565" max="13565" width="17.140625" style="1" customWidth="1"/>
    <col min="13566" max="13566" width="18.140625" style="1" customWidth="1"/>
    <col min="13567" max="13567" width="16.42578125" style="1" customWidth="1"/>
    <col min="13568" max="13570" width="19.85546875" style="1" customWidth="1"/>
    <col min="13571" max="13571" width="9.85546875" style="1" customWidth="1"/>
    <col min="13572" max="13572" width="9.7109375" style="1" customWidth="1"/>
    <col min="13573" max="13578" width="15.28515625" style="1" customWidth="1"/>
    <col min="13579" max="13579" width="15.140625" style="1" customWidth="1"/>
    <col min="13580" max="13580" width="15.28515625" style="1" customWidth="1"/>
    <col min="13581" max="13581" width="15.140625" style="1" customWidth="1"/>
    <col min="13582" max="13585" width="14.42578125" style="1" customWidth="1"/>
    <col min="13586" max="13586" width="15.28515625" style="1" customWidth="1"/>
    <col min="13587" max="13589" width="14.42578125" style="1" customWidth="1"/>
    <col min="13590" max="13819" width="11.42578125" style="1"/>
    <col min="13820" max="13820" width="47.28515625" style="1" customWidth="1"/>
    <col min="13821" max="13821" width="17.140625" style="1" customWidth="1"/>
    <col min="13822" max="13822" width="18.140625" style="1" customWidth="1"/>
    <col min="13823" max="13823" width="16.42578125" style="1" customWidth="1"/>
    <col min="13824" max="13826" width="19.85546875" style="1" customWidth="1"/>
    <col min="13827" max="13827" width="9.85546875" style="1" customWidth="1"/>
    <col min="13828" max="13828" width="9.7109375" style="1" customWidth="1"/>
    <col min="13829" max="13834" width="15.28515625" style="1" customWidth="1"/>
    <col min="13835" max="13835" width="15.140625" style="1" customWidth="1"/>
    <col min="13836" max="13836" width="15.28515625" style="1" customWidth="1"/>
    <col min="13837" max="13837" width="15.140625" style="1" customWidth="1"/>
    <col min="13838" max="13841" width="14.42578125" style="1" customWidth="1"/>
    <col min="13842" max="13842" width="15.28515625" style="1" customWidth="1"/>
    <col min="13843" max="13845" width="14.42578125" style="1" customWidth="1"/>
    <col min="13846" max="14075" width="11.42578125" style="1"/>
    <col min="14076" max="14076" width="47.28515625" style="1" customWidth="1"/>
    <col min="14077" max="14077" width="17.140625" style="1" customWidth="1"/>
    <col min="14078" max="14078" width="18.140625" style="1" customWidth="1"/>
    <col min="14079" max="14079" width="16.42578125" style="1" customWidth="1"/>
    <col min="14080" max="14082" width="19.85546875" style="1" customWidth="1"/>
    <col min="14083" max="14083" width="9.85546875" style="1" customWidth="1"/>
    <col min="14084" max="14084" width="9.7109375" style="1" customWidth="1"/>
    <col min="14085" max="14090" width="15.28515625" style="1" customWidth="1"/>
    <col min="14091" max="14091" width="15.140625" style="1" customWidth="1"/>
    <col min="14092" max="14092" width="15.28515625" style="1" customWidth="1"/>
    <col min="14093" max="14093" width="15.140625" style="1" customWidth="1"/>
    <col min="14094" max="14097" width="14.42578125" style="1" customWidth="1"/>
    <col min="14098" max="14098" width="15.28515625" style="1" customWidth="1"/>
    <col min="14099" max="14101" width="14.42578125" style="1" customWidth="1"/>
    <col min="14102" max="14331" width="11.42578125" style="1"/>
    <col min="14332" max="14332" width="47.28515625" style="1" customWidth="1"/>
    <col min="14333" max="14333" width="17.140625" style="1" customWidth="1"/>
    <col min="14334" max="14334" width="18.140625" style="1" customWidth="1"/>
    <col min="14335" max="14335" width="16.42578125" style="1" customWidth="1"/>
    <col min="14336" max="14338" width="19.85546875" style="1" customWidth="1"/>
    <col min="14339" max="14339" width="9.85546875" style="1" customWidth="1"/>
    <col min="14340" max="14340" width="9.7109375" style="1" customWidth="1"/>
    <col min="14341" max="14346" width="15.28515625" style="1" customWidth="1"/>
    <col min="14347" max="14347" width="15.140625" style="1" customWidth="1"/>
    <col min="14348" max="14348" width="15.28515625" style="1" customWidth="1"/>
    <col min="14349" max="14349" width="15.140625" style="1" customWidth="1"/>
    <col min="14350" max="14353" width="14.42578125" style="1" customWidth="1"/>
    <col min="14354" max="14354" width="15.28515625" style="1" customWidth="1"/>
    <col min="14355" max="14357" width="14.42578125" style="1" customWidth="1"/>
    <col min="14358" max="14587" width="11.42578125" style="1"/>
    <col min="14588" max="14588" width="47.28515625" style="1" customWidth="1"/>
    <col min="14589" max="14589" width="17.140625" style="1" customWidth="1"/>
    <col min="14590" max="14590" width="18.140625" style="1" customWidth="1"/>
    <col min="14591" max="14591" width="16.42578125" style="1" customWidth="1"/>
    <col min="14592" max="14594" width="19.85546875" style="1" customWidth="1"/>
    <col min="14595" max="14595" width="9.85546875" style="1" customWidth="1"/>
    <col min="14596" max="14596" width="9.7109375" style="1" customWidth="1"/>
    <col min="14597" max="14602" width="15.28515625" style="1" customWidth="1"/>
    <col min="14603" max="14603" width="15.140625" style="1" customWidth="1"/>
    <col min="14604" max="14604" width="15.28515625" style="1" customWidth="1"/>
    <col min="14605" max="14605" width="15.140625" style="1" customWidth="1"/>
    <col min="14606" max="14609" width="14.42578125" style="1" customWidth="1"/>
    <col min="14610" max="14610" width="15.28515625" style="1" customWidth="1"/>
    <col min="14611" max="14613" width="14.42578125" style="1" customWidth="1"/>
    <col min="14614" max="14843" width="11.42578125" style="1"/>
    <col min="14844" max="14844" width="47.28515625" style="1" customWidth="1"/>
    <col min="14845" max="14845" width="17.140625" style="1" customWidth="1"/>
    <col min="14846" max="14846" width="18.140625" style="1" customWidth="1"/>
    <col min="14847" max="14847" width="16.42578125" style="1" customWidth="1"/>
    <col min="14848" max="14850" width="19.85546875" style="1" customWidth="1"/>
    <col min="14851" max="14851" width="9.85546875" style="1" customWidth="1"/>
    <col min="14852" max="14852" width="9.7109375" style="1" customWidth="1"/>
    <col min="14853" max="14858" width="15.28515625" style="1" customWidth="1"/>
    <col min="14859" max="14859" width="15.140625" style="1" customWidth="1"/>
    <col min="14860" max="14860" width="15.28515625" style="1" customWidth="1"/>
    <col min="14861" max="14861" width="15.140625" style="1" customWidth="1"/>
    <col min="14862" max="14865" width="14.42578125" style="1" customWidth="1"/>
    <col min="14866" max="14866" width="15.28515625" style="1" customWidth="1"/>
    <col min="14867" max="14869" width="14.42578125" style="1" customWidth="1"/>
    <col min="14870" max="15099" width="11.42578125" style="1"/>
    <col min="15100" max="15100" width="47.28515625" style="1" customWidth="1"/>
    <col min="15101" max="15101" width="17.140625" style="1" customWidth="1"/>
    <col min="15102" max="15102" width="18.140625" style="1" customWidth="1"/>
    <col min="15103" max="15103" width="16.42578125" style="1" customWidth="1"/>
    <col min="15104" max="15106" width="19.85546875" style="1" customWidth="1"/>
    <col min="15107" max="15107" width="9.85546875" style="1" customWidth="1"/>
    <col min="15108" max="15108" width="9.7109375" style="1" customWidth="1"/>
    <col min="15109" max="15114" width="15.28515625" style="1" customWidth="1"/>
    <col min="15115" max="15115" width="15.140625" style="1" customWidth="1"/>
    <col min="15116" max="15116" width="15.28515625" style="1" customWidth="1"/>
    <col min="15117" max="15117" width="15.140625" style="1" customWidth="1"/>
    <col min="15118" max="15121" width="14.42578125" style="1" customWidth="1"/>
    <col min="15122" max="15122" width="15.28515625" style="1" customWidth="1"/>
    <col min="15123" max="15125" width="14.42578125" style="1" customWidth="1"/>
    <col min="15126" max="15355" width="11.42578125" style="1"/>
    <col min="15356" max="15356" width="47.28515625" style="1" customWidth="1"/>
    <col min="15357" max="15357" width="17.140625" style="1" customWidth="1"/>
    <col min="15358" max="15358" width="18.140625" style="1" customWidth="1"/>
    <col min="15359" max="15359" width="16.42578125" style="1" customWidth="1"/>
    <col min="15360" max="15362" width="19.85546875" style="1" customWidth="1"/>
    <col min="15363" max="15363" width="9.85546875" style="1" customWidth="1"/>
    <col min="15364" max="15364" width="9.7109375" style="1" customWidth="1"/>
    <col min="15365" max="15370" width="15.28515625" style="1" customWidth="1"/>
    <col min="15371" max="15371" width="15.140625" style="1" customWidth="1"/>
    <col min="15372" max="15372" width="15.28515625" style="1" customWidth="1"/>
    <col min="15373" max="15373" width="15.140625" style="1" customWidth="1"/>
    <col min="15374" max="15377" width="14.42578125" style="1" customWidth="1"/>
    <col min="15378" max="15378" width="15.28515625" style="1" customWidth="1"/>
    <col min="15379" max="15381" width="14.42578125" style="1" customWidth="1"/>
    <col min="15382" max="15611" width="11.42578125" style="1"/>
    <col min="15612" max="15612" width="47.28515625" style="1" customWidth="1"/>
    <col min="15613" max="15613" width="17.140625" style="1" customWidth="1"/>
    <col min="15614" max="15614" width="18.140625" style="1" customWidth="1"/>
    <col min="15615" max="15615" width="16.42578125" style="1" customWidth="1"/>
    <col min="15616" max="15618" width="19.85546875" style="1" customWidth="1"/>
    <col min="15619" max="15619" width="9.85546875" style="1" customWidth="1"/>
    <col min="15620" max="15620" width="9.7109375" style="1" customWidth="1"/>
    <col min="15621" max="15626" width="15.28515625" style="1" customWidth="1"/>
    <col min="15627" max="15627" width="15.140625" style="1" customWidth="1"/>
    <col min="15628" max="15628" width="15.28515625" style="1" customWidth="1"/>
    <col min="15629" max="15629" width="15.140625" style="1" customWidth="1"/>
    <col min="15630" max="15633" width="14.42578125" style="1" customWidth="1"/>
    <col min="15634" max="15634" width="15.28515625" style="1" customWidth="1"/>
    <col min="15635" max="15637" width="14.42578125" style="1" customWidth="1"/>
    <col min="15638" max="15867" width="11.42578125" style="1"/>
    <col min="15868" max="15868" width="47.28515625" style="1" customWidth="1"/>
    <col min="15869" max="15869" width="17.140625" style="1" customWidth="1"/>
    <col min="15870" max="15870" width="18.140625" style="1" customWidth="1"/>
    <col min="15871" max="15871" width="16.42578125" style="1" customWidth="1"/>
    <col min="15872" max="15874" width="19.85546875" style="1" customWidth="1"/>
    <col min="15875" max="15875" width="9.85546875" style="1" customWidth="1"/>
    <col min="15876" max="15876" width="9.7109375" style="1" customWidth="1"/>
    <col min="15877" max="15882" width="15.28515625" style="1" customWidth="1"/>
    <col min="15883" max="15883" width="15.140625" style="1" customWidth="1"/>
    <col min="15884" max="15884" width="15.28515625" style="1" customWidth="1"/>
    <col min="15885" max="15885" width="15.140625" style="1" customWidth="1"/>
    <col min="15886" max="15889" width="14.42578125" style="1" customWidth="1"/>
    <col min="15890" max="15890" width="15.28515625" style="1" customWidth="1"/>
    <col min="15891" max="15893" width="14.42578125" style="1" customWidth="1"/>
    <col min="15894" max="16123" width="11.42578125" style="1"/>
    <col min="16124" max="16124" width="47.28515625" style="1" customWidth="1"/>
    <col min="16125" max="16125" width="17.140625" style="1" customWidth="1"/>
    <col min="16126" max="16126" width="18.140625" style="1" customWidth="1"/>
    <col min="16127" max="16127" width="16.42578125" style="1" customWidth="1"/>
    <col min="16128" max="16130" width="19.85546875" style="1" customWidth="1"/>
    <col min="16131" max="16131" width="9.85546875" style="1" customWidth="1"/>
    <col min="16132" max="16132" width="9.7109375" style="1" customWidth="1"/>
    <col min="16133" max="16138" width="15.28515625" style="1" customWidth="1"/>
    <col min="16139" max="16139" width="15.140625" style="1" customWidth="1"/>
    <col min="16140" max="16140" width="15.28515625" style="1" customWidth="1"/>
    <col min="16141" max="16141" width="15.140625" style="1" customWidth="1"/>
    <col min="16142" max="16145" width="14.42578125" style="1" customWidth="1"/>
    <col min="16146" max="16146" width="15.28515625" style="1" customWidth="1"/>
    <col min="16147" max="16149" width="14.42578125" style="1" customWidth="1"/>
    <col min="16150" max="16384" width="11.42578125" style="1"/>
  </cols>
  <sheetData>
    <row r="1" spans="1:28" ht="18.75" x14ac:dyDescent="0.3">
      <c r="A1" s="53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28" ht="18.75" x14ac:dyDescent="0.3">
      <c r="A2" s="56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</row>
    <row r="3" spans="1:28" ht="18.75" x14ac:dyDescent="0.3">
      <c r="A3" s="56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/>
    </row>
    <row r="4" spans="1:28" ht="25.15" customHeight="1" x14ac:dyDescent="0.3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1"/>
    </row>
    <row r="5" spans="1:28" ht="19.5" thickBot="1" x14ac:dyDescent="0.35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</row>
    <row r="6" spans="1:28" s="30" customFormat="1" ht="12.75" x14ac:dyDescent="0.25">
      <c r="A6" s="75" t="s">
        <v>96</v>
      </c>
      <c r="B6" s="69" t="s">
        <v>20</v>
      </c>
      <c r="C6" s="69" t="s">
        <v>21</v>
      </c>
      <c r="D6" s="71" t="s">
        <v>11</v>
      </c>
      <c r="E6" s="71" t="s">
        <v>12</v>
      </c>
      <c r="F6" s="71" t="s">
        <v>13</v>
      </c>
      <c r="G6" s="71" t="s">
        <v>22</v>
      </c>
      <c r="H6" s="71" t="s">
        <v>14</v>
      </c>
      <c r="I6" s="73" t="s">
        <v>23</v>
      </c>
      <c r="J6" s="73"/>
      <c r="K6" s="71" t="s">
        <v>24</v>
      </c>
      <c r="L6" s="71"/>
      <c r="M6" s="71"/>
      <c r="N6" s="74"/>
      <c r="O6" s="74"/>
      <c r="P6" s="74"/>
      <c r="Q6" s="64" t="s">
        <v>25</v>
      </c>
      <c r="R6" s="64"/>
      <c r="S6" s="64"/>
      <c r="T6" s="65"/>
      <c r="U6" s="65"/>
      <c r="V6" s="65"/>
      <c r="W6" s="64" t="s">
        <v>26</v>
      </c>
      <c r="X6" s="64"/>
      <c r="Y6" s="64"/>
      <c r="Z6" s="64"/>
      <c r="AA6" s="66"/>
      <c r="AB6" s="67"/>
    </row>
    <row r="7" spans="1:28" s="30" customFormat="1" ht="25.5" x14ac:dyDescent="0.25">
      <c r="A7" s="76"/>
      <c r="B7" s="70"/>
      <c r="C7" s="70"/>
      <c r="D7" s="72"/>
      <c r="E7" s="72"/>
      <c r="F7" s="72"/>
      <c r="G7" s="72"/>
      <c r="H7" s="72"/>
      <c r="I7" s="31" t="s">
        <v>4</v>
      </c>
      <c r="J7" s="31" t="s">
        <v>5</v>
      </c>
      <c r="K7" s="32" t="s">
        <v>43</v>
      </c>
      <c r="L7" s="33" t="s">
        <v>6</v>
      </c>
      <c r="M7" s="33" t="s">
        <v>7</v>
      </c>
      <c r="N7" s="33" t="s">
        <v>8</v>
      </c>
      <c r="O7" s="33" t="s">
        <v>9</v>
      </c>
      <c r="P7" s="33" t="s">
        <v>10</v>
      </c>
      <c r="Q7" s="34" t="s">
        <v>3</v>
      </c>
      <c r="R7" s="35" t="s">
        <v>6</v>
      </c>
      <c r="S7" s="34" t="s">
        <v>7</v>
      </c>
      <c r="T7" s="34" t="s">
        <v>8</v>
      </c>
      <c r="U7" s="34" t="s">
        <v>9</v>
      </c>
      <c r="V7" s="34" t="s">
        <v>10</v>
      </c>
      <c r="W7" s="34" t="s">
        <v>3</v>
      </c>
      <c r="X7" s="35" t="s">
        <v>6</v>
      </c>
      <c r="Y7" s="34" t="s">
        <v>7</v>
      </c>
      <c r="Z7" s="34" t="s">
        <v>8</v>
      </c>
      <c r="AA7" s="34" t="s">
        <v>9</v>
      </c>
      <c r="AB7" s="36" t="s">
        <v>10</v>
      </c>
    </row>
    <row r="8" spans="1:28" s="30" customFormat="1" ht="12.75" x14ac:dyDescent="0.25">
      <c r="A8" s="77"/>
      <c r="B8" s="37"/>
      <c r="C8" s="37"/>
      <c r="D8" s="31"/>
      <c r="E8" s="31"/>
      <c r="F8" s="31"/>
      <c r="G8" s="31"/>
      <c r="H8" s="31"/>
      <c r="I8" s="31"/>
      <c r="J8" s="31"/>
      <c r="K8" s="32"/>
      <c r="L8" s="33"/>
      <c r="M8" s="33"/>
      <c r="N8" s="33"/>
      <c r="O8" s="33"/>
      <c r="P8" s="33"/>
      <c r="Q8" s="34"/>
      <c r="R8" s="35"/>
      <c r="S8" s="34"/>
      <c r="T8" s="34"/>
      <c r="U8" s="34"/>
      <c r="V8" s="34"/>
      <c r="W8" s="34"/>
      <c r="X8" s="35"/>
      <c r="Y8" s="34"/>
      <c r="Z8" s="34"/>
      <c r="AA8" s="38"/>
      <c r="AB8" s="38"/>
    </row>
    <row r="9" spans="1:28" ht="76.5" x14ac:dyDescent="0.3">
      <c r="A9" s="78">
        <v>369</v>
      </c>
      <c r="B9" s="14" t="s">
        <v>33</v>
      </c>
      <c r="C9" s="22" t="s">
        <v>32</v>
      </c>
      <c r="D9" s="24" t="s">
        <v>34</v>
      </c>
      <c r="E9" s="6"/>
      <c r="F9" s="6"/>
      <c r="G9" s="8" t="s">
        <v>35</v>
      </c>
      <c r="H9" s="12" t="s">
        <v>40</v>
      </c>
      <c r="I9" s="7"/>
      <c r="J9" s="27" t="s">
        <v>36</v>
      </c>
      <c r="K9" s="50">
        <f t="shared" ref="K9:K68" si="0">SUM(L9:P9)</f>
        <v>3537639.9099999992</v>
      </c>
      <c r="L9" s="50">
        <v>0</v>
      </c>
      <c r="M9" s="50">
        <v>0</v>
      </c>
      <c r="N9" s="50">
        <v>0</v>
      </c>
      <c r="O9" s="50">
        <v>3537639.9099999992</v>
      </c>
      <c r="P9" s="50">
        <v>0</v>
      </c>
      <c r="Q9" s="50">
        <f t="shared" ref="Q9:Q68" si="1">SUM(R9:V9)</f>
        <v>0</v>
      </c>
      <c r="R9" s="50">
        <v>0</v>
      </c>
      <c r="S9" s="50">
        <v>0</v>
      </c>
      <c r="T9" s="50">
        <v>0</v>
      </c>
      <c r="U9" s="50">
        <f>+'[1]369'!$N$128</f>
        <v>0</v>
      </c>
      <c r="V9" s="50">
        <v>0</v>
      </c>
      <c r="W9" s="50">
        <f t="shared" ref="W9:W51" si="2">SUM(X9:AB9)</f>
        <v>3537639.9099999992</v>
      </c>
      <c r="X9" s="50">
        <f>+L9-R9</f>
        <v>0</v>
      </c>
      <c r="Y9" s="50">
        <f>+M9-S9</f>
        <v>0</v>
      </c>
      <c r="Z9" s="50">
        <f>+N9-T9</f>
        <v>0</v>
      </c>
      <c r="AA9" s="50">
        <f>+O9-U9</f>
        <v>3537639.9099999992</v>
      </c>
      <c r="AB9" s="50">
        <f>+P9-V9</f>
        <v>0</v>
      </c>
    </row>
    <row r="10" spans="1:28" ht="89.25" x14ac:dyDescent="0.3">
      <c r="A10" s="78">
        <v>1201</v>
      </c>
      <c r="B10" s="14" t="s">
        <v>38</v>
      </c>
      <c r="C10" s="22" t="s">
        <v>37</v>
      </c>
      <c r="D10" s="24" t="s">
        <v>39</v>
      </c>
      <c r="E10" s="6"/>
      <c r="F10" s="6"/>
      <c r="G10" s="8">
        <v>1100</v>
      </c>
      <c r="H10" s="12" t="s">
        <v>40</v>
      </c>
      <c r="I10" s="7"/>
      <c r="J10" s="27" t="s">
        <v>36</v>
      </c>
      <c r="K10" s="50">
        <f t="shared" si="0"/>
        <v>283438.43344559998</v>
      </c>
      <c r="L10" s="50">
        <v>283438.43344559998</v>
      </c>
      <c r="M10" s="50">
        <v>0</v>
      </c>
      <c r="N10" s="50">
        <v>0</v>
      </c>
      <c r="O10" s="50">
        <v>0</v>
      </c>
      <c r="P10" s="50">
        <v>0</v>
      </c>
      <c r="Q10" s="50">
        <f t="shared" si="1"/>
        <v>0</v>
      </c>
      <c r="R10" s="50">
        <f>+'[1]1201'!$N$52</f>
        <v>0</v>
      </c>
      <c r="S10" s="50">
        <v>0</v>
      </c>
      <c r="T10" s="50">
        <v>0</v>
      </c>
      <c r="U10" s="50">
        <v>0</v>
      </c>
      <c r="V10" s="50">
        <v>0</v>
      </c>
      <c r="W10" s="50">
        <f t="shared" si="2"/>
        <v>283438.43344559998</v>
      </c>
      <c r="X10" s="50">
        <f t="shared" ref="X10:X68" si="3">+L10-R10</f>
        <v>283438.43344559998</v>
      </c>
      <c r="Y10" s="50">
        <f t="shared" ref="Y10:Y68" si="4">+M10-S10</f>
        <v>0</v>
      </c>
      <c r="Z10" s="50">
        <f t="shared" ref="Z10:Z68" si="5">+N10-T10</f>
        <v>0</v>
      </c>
      <c r="AA10" s="50">
        <f t="shared" ref="AA10:AA68" si="6">+O10-U10</f>
        <v>0</v>
      </c>
      <c r="AB10" s="50">
        <f t="shared" ref="AB10:AB68" si="7">+P10-V10</f>
        <v>0</v>
      </c>
    </row>
    <row r="11" spans="1:28" ht="63.75" x14ac:dyDescent="0.3">
      <c r="A11" s="78">
        <v>1203</v>
      </c>
      <c r="B11" s="14" t="s">
        <v>42</v>
      </c>
      <c r="C11" s="22" t="s">
        <v>41</v>
      </c>
      <c r="D11" s="24" t="s">
        <v>39</v>
      </c>
      <c r="E11" s="6"/>
      <c r="F11" s="6"/>
      <c r="G11" s="8">
        <v>1591</v>
      </c>
      <c r="H11" s="12" t="s">
        <v>40</v>
      </c>
      <c r="I11" s="7"/>
      <c r="J11" s="27" t="s">
        <v>36</v>
      </c>
      <c r="K11" s="50">
        <f t="shared" si="0"/>
        <v>294000</v>
      </c>
      <c r="L11" s="50">
        <v>294000</v>
      </c>
      <c r="M11" s="50">
        <v>0</v>
      </c>
      <c r="N11" s="50">
        <v>0</v>
      </c>
      <c r="O11" s="50">
        <v>0</v>
      </c>
      <c r="P11" s="50">
        <v>0</v>
      </c>
      <c r="Q11" s="50">
        <f t="shared" si="1"/>
        <v>328.99920000000003</v>
      </c>
      <c r="R11" s="50">
        <f>+'[1]1203'!$N$69</f>
        <v>328.99920000000003</v>
      </c>
      <c r="S11" s="50">
        <v>0</v>
      </c>
      <c r="T11" s="50">
        <v>0</v>
      </c>
      <c r="U11" s="50">
        <v>0</v>
      </c>
      <c r="V11" s="50">
        <v>0</v>
      </c>
      <c r="W11" s="50">
        <f t="shared" si="2"/>
        <v>293671.00079999998</v>
      </c>
      <c r="X11" s="50">
        <f t="shared" si="3"/>
        <v>293671.00079999998</v>
      </c>
      <c r="Y11" s="50">
        <f t="shared" si="4"/>
        <v>0</v>
      </c>
      <c r="Z11" s="50">
        <f t="shared" si="5"/>
        <v>0</v>
      </c>
      <c r="AA11" s="50">
        <f t="shared" si="6"/>
        <v>0</v>
      </c>
      <c r="AB11" s="50">
        <f t="shared" si="7"/>
        <v>0</v>
      </c>
    </row>
    <row r="12" spans="1:28" ht="51" x14ac:dyDescent="0.3">
      <c r="A12" s="78">
        <v>1205</v>
      </c>
      <c r="B12" s="39" t="s">
        <v>44</v>
      </c>
      <c r="C12" s="22" t="s">
        <v>45</v>
      </c>
      <c r="D12" s="24" t="s">
        <v>39</v>
      </c>
      <c r="E12" s="6"/>
      <c r="F12" s="6"/>
      <c r="G12" s="8">
        <v>250</v>
      </c>
      <c r="H12" s="12" t="s">
        <v>40</v>
      </c>
      <c r="I12" s="7"/>
      <c r="J12" s="27" t="s">
        <v>36</v>
      </c>
      <c r="K12" s="50">
        <f t="shared" si="0"/>
        <v>133380</v>
      </c>
      <c r="L12" s="50">
        <v>133380</v>
      </c>
      <c r="M12" s="50">
        <v>0</v>
      </c>
      <c r="N12" s="50">
        <v>0</v>
      </c>
      <c r="O12" s="50">
        <v>0</v>
      </c>
      <c r="P12" s="50">
        <v>0</v>
      </c>
      <c r="Q12" s="50">
        <f t="shared" si="1"/>
        <v>122345.15117520001</v>
      </c>
      <c r="R12" s="50">
        <f>+'[1]1205'!$N$65</f>
        <v>122345.15117520001</v>
      </c>
      <c r="S12" s="50">
        <v>0</v>
      </c>
      <c r="T12" s="50">
        <v>0</v>
      </c>
      <c r="U12" s="50">
        <v>0</v>
      </c>
      <c r="V12" s="50">
        <v>0</v>
      </c>
      <c r="W12" s="50">
        <f t="shared" si="2"/>
        <v>11034.848824799992</v>
      </c>
      <c r="X12" s="50">
        <f t="shared" si="3"/>
        <v>11034.848824799992</v>
      </c>
      <c r="Y12" s="50">
        <f t="shared" si="4"/>
        <v>0</v>
      </c>
      <c r="Z12" s="50">
        <f t="shared" si="5"/>
        <v>0</v>
      </c>
      <c r="AA12" s="50">
        <f t="shared" si="6"/>
        <v>0</v>
      </c>
      <c r="AB12" s="50">
        <f t="shared" si="7"/>
        <v>0</v>
      </c>
    </row>
    <row r="13" spans="1:28" ht="51" x14ac:dyDescent="0.3">
      <c r="A13" s="78">
        <v>1211</v>
      </c>
      <c r="B13" s="14" t="s">
        <v>47</v>
      </c>
      <c r="C13" s="22" t="s">
        <v>46</v>
      </c>
      <c r="D13" s="24" t="s">
        <v>48</v>
      </c>
      <c r="E13" s="6"/>
      <c r="F13" s="6"/>
      <c r="G13" s="8">
        <v>265</v>
      </c>
      <c r="H13" s="12" t="s">
        <v>40</v>
      </c>
      <c r="I13" s="7"/>
      <c r="J13" s="27" t="s">
        <v>36</v>
      </c>
      <c r="K13" s="50">
        <f t="shared" si="0"/>
        <v>181000</v>
      </c>
      <c r="L13" s="50">
        <v>181000</v>
      </c>
      <c r="M13" s="50">
        <v>0</v>
      </c>
      <c r="N13" s="50">
        <v>0</v>
      </c>
      <c r="O13" s="50">
        <v>0</v>
      </c>
      <c r="P13" s="50">
        <v>0</v>
      </c>
      <c r="Q13" s="50">
        <f t="shared" si="1"/>
        <v>0</v>
      </c>
      <c r="R13" s="50">
        <f>+'[2]1211'!$O$18</f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2"/>
        <v>181000</v>
      </c>
      <c r="X13" s="50">
        <f t="shared" si="3"/>
        <v>181000</v>
      </c>
      <c r="Y13" s="50">
        <f t="shared" si="4"/>
        <v>0</v>
      </c>
      <c r="Z13" s="50">
        <f t="shared" si="5"/>
        <v>0</v>
      </c>
      <c r="AA13" s="50">
        <f t="shared" si="6"/>
        <v>0</v>
      </c>
      <c r="AB13" s="50">
        <f t="shared" si="7"/>
        <v>0</v>
      </c>
    </row>
    <row r="14" spans="1:28" ht="63.75" x14ac:dyDescent="0.3">
      <c r="A14" s="78">
        <v>1216</v>
      </c>
      <c r="B14" s="14" t="s">
        <v>44</v>
      </c>
      <c r="C14" s="22" t="s">
        <v>49</v>
      </c>
      <c r="D14" s="24" t="s">
        <v>39</v>
      </c>
      <c r="E14" s="6"/>
      <c r="F14" s="6"/>
      <c r="G14" s="8">
        <v>187</v>
      </c>
      <c r="H14" s="12" t="s">
        <v>40</v>
      </c>
      <c r="I14" s="7"/>
      <c r="J14" s="27" t="s">
        <v>36</v>
      </c>
      <c r="K14" s="50">
        <f t="shared" si="0"/>
        <v>150000</v>
      </c>
      <c r="L14" s="50">
        <v>150000</v>
      </c>
      <c r="M14" s="50">
        <v>0</v>
      </c>
      <c r="N14" s="50">
        <v>0</v>
      </c>
      <c r="O14" s="50">
        <v>0</v>
      </c>
      <c r="P14" s="50">
        <v>0</v>
      </c>
      <c r="Q14" s="50">
        <f t="shared" si="1"/>
        <v>150000</v>
      </c>
      <c r="R14" s="50">
        <f>+'[1]1216'!$N$31</f>
        <v>150000</v>
      </c>
      <c r="S14" s="50">
        <v>0</v>
      </c>
      <c r="T14" s="50">
        <v>0</v>
      </c>
      <c r="U14" s="50">
        <v>0</v>
      </c>
      <c r="V14" s="50">
        <v>0</v>
      </c>
      <c r="W14" s="50">
        <f t="shared" si="2"/>
        <v>0</v>
      </c>
      <c r="X14" s="50">
        <f t="shared" si="3"/>
        <v>0</v>
      </c>
      <c r="Y14" s="50">
        <f t="shared" si="4"/>
        <v>0</v>
      </c>
      <c r="Z14" s="50">
        <f t="shared" si="5"/>
        <v>0</v>
      </c>
      <c r="AA14" s="50">
        <f t="shared" si="6"/>
        <v>0</v>
      </c>
      <c r="AB14" s="50">
        <f t="shared" si="7"/>
        <v>0</v>
      </c>
    </row>
    <row r="15" spans="1:28" ht="63.75" x14ac:dyDescent="0.3">
      <c r="A15" s="78">
        <v>1217</v>
      </c>
      <c r="B15" s="14" t="s">
        <v>44</v>
      </c>
      <c r="C15" s="22" t="s">
        <v>50</v>
      </c>
      <c r="D15" s="24" t="s">
        <v>39</v>
      </c>
      <c r="E15" s="6"/>
      <c r="F15" s="6"/>
      <c r="G15" s="8">
        <v>321</v>
      </c>
      <c r="H15" s="12" t="s">
        <v>40</v>
      </c>
      <c r="I15" s="7"/>
      <c r="J15" s="27" t="s">
        <v>36</v>
      </c>
      <c r="K15" s="50">
        <f t="shared" si="0"/>
        <v>118837.2656</v>
      </c>
      <c r="L15" s="50">
        <v>118837.2656</v>
      </c>
      <c r="M15" s="50">
        <v>0</v>
      </c>
      <c r="N15" s="50">
        <v>0</v>
      </c>
      <c r="O15" s="50">
        <v>0</v>
      </c>
      <c r="P15" s="50">
        <v>0</v>
      </c>
      <c r="Q15" s="50">
        <f t="shared" si="1"/>
        <v>14093.5</v>
      </c>
      <c r="R15" s="50">
        <f>+'[1]1217'!$N$31</f>
        <v>14093.5</v>
      </c>
      <c r="S15" s="50">
        <v>0</v>
      </c>
      <c r="T15" s="50">
        <v>0</v>
      </c>
      <c r="U15" s="50">
        <v>0</v>
      </c>
      <c r="V15" s="50">
        <v>0</v>
      </c>
      <c r="W15" s="50">
        <f t="shared" si="2"/>
        <v>104743.7656</v>
      </c>
      <c r="X15" s="50">
        <f t="shared" si="3"/>
        <v>104743.7656</v>
      </c>
      <c r="Y15" s="50">
        <f t="shared" si="4"/>
        <v>0</v>
      </c>
      <c r="Z15" s="50">
        <f t="shared" si="5"/>
        <v>0</v>
      </c>
      <c r="AA15" s="50">
        <f t="shared" si="6"/>
        <v>0</v>
      </c>
      <c r="AB15" s="50">
        <f t="shared" si="7"/>
        <v>0</v>
      </c>
    </row>
    <row r="16" spans="1:28" ht="38.25" x14ac:dyDescent="0.3">
      <c r="A16" s="78">
        <v>1221</v>
      </c>
      <c r="B16" s="14" t="s">
        <v>44</v>
      </c>
      <c r="C16" s="22" t="s">
        <v>51</v>
      </c>
      <c r="D16" s="24" t="s">
        <v>39</v>
      </c>
      <c r="E16" s="6"/>
      <c r="F16" s="6"/>
      <c r="G16" s="8">
        <v>250</v>
      </c>
      <c r="H16" s="12" t="s">
        <v>40</v>
      </c>
      <c r="I16" s="7"/>
      <c r="J16" s="27" t="s">
        <v>36</v>
      </c>
      <c r="K16" s="50">
        <f t="shared" si="0"/>
        <v>106706</v>
      </c>
      <c r="L16" s="50">
        <v>106706</v>
      </c>
      <c r="M16" s="50">
        <v>0</v>
      </c>
      <c r="N16" s="50">
        <v>0</v>
      </c>
      <c r="O16" s="50">
        <v>0</v>
      </c>
      <c r="P16" s="50">
        <v>0</v>
      </c>
      <c r="Q16" s="50">
        <f t="shared" si="1"/>
        <v>78284.055156799994</v>
      </c>
      <c r="R16" s="50">
        <f>+'[1]1221'!$N$37</f>
        <v>78284.055156799994</v>
      </c>
      <c r="S16" s="50">
        <v>0</v>
      </c>
      <c r="T16" s="50">
        <v>0</v>
      </c>
      <c r="U16" s="50">
        <v>0</v>
      </c>
      <c r="V16" s="50">
        <v>0</v>
      </c>
      <c r="W16" s="50">
        <f t="shared" si="2"/>
        <v>28421.944843200006</v>
      </c>
      <c r="X16" s="50">
        <f t="shared" si="3"/>
        <v>28421.944843200006</v>
      </c>
      <c r="Y16" s="50">
        <f t="shared" si="4"/>
        <v>0</v>
      </c>
      <c r="Z16" s="50">
        <f t="shared" si="5"/>
        <v>0</v>
      </c>
      <c r="AA16" s="50">
        <f t="shared" si="6"/>
        <v>0</v>
      </c>
      <c r="AB16" s="50">
        <f t="shared" si="7"/>
        <v>0</v>
      </c>
    </row>
    <row r="17" spans="1:28" ht="38.25" x14ac:dyDescent="0.3">
      <c r="A17" s="78">
        <v>1223</v>
      </c>
      <c r="B17" s="39" t="s">
        <v>104</v>
      </c>
      <c r="C17" s="48" t="s">
        <v>103</v>
      </c>
      <c r="D17" s="24" t="s">
        <v>39</v>
      </c>
      <c r="E17" s="6"/>
      <c r="F17" s="6"/>
      <c r="G17" s="49">
        <v>500</v>
      </c>
      <c r="H17" s="12" t="s">
        <v>40</v>
      </c>
      <c r="I17" s="7"/>
      <c r="J17" s="27" t="s">
        <v>36</v>
      </c>
      <c r="K17" s="50">
        <f t="shared" ref="K17" si="8">SUM(L17:P17)</f>
        <v>250000</v>
      </c>
      <c r="L17" s="50">
        <v>250000</v>
      </c>
      <c r="M17" s="50">
        <v>0</v>
      </c>
      <c r="N17" s="50">
        <v>0</v>
      </c>
      <c r="O17" s="50">
        <v>0</v>
      </c>
      <c r="P17" s="50">
        <v>0</v>
      </c>
      <c r="Q17" s="50">
        <f t="shared" si="1"/>
        <v>249749.16</v>
      </c>
      <c r="R17" s="50">
        <f>+'[1]1223'!$N$60</f>
        <v>249749.16</v>
      </c>
      <c r="S17" s="50">
        <v>0</v>
      </c>
      <c r="T17" s="50">
        <v>0</v>
      </c>
      <c r="U17" s="50">
        <v>0</v>
      </c>
      <c r="V17" s="50">
        <v>0</v>
      </c>
      <c r="W17" s="50">
        <f t="shared" ref="W17" si="9">SUM(X17:AB17)</f>
        <v>250.83999999999651</v>
      </c>
      <c r="X17" s="50">
        <f t="shared" ref="X17" si="10">+L17-R17</f>
        <v>250.83999999999651</v>
      </c>
      <c r="Y17" s="50">
        <f t="shared" ref="Y17" si="11">+M17-S17</f>
        <v>0</v>
      </c>
      <c r="Z17" s="50">
        <f t="shared" ref="Z17" si="12">+N17-T17</f>
        <v>0</v>
      </c>
      <c r="AA17" s="50">
        <f t="shared" ref="AA17" si="13">+O17-U17</f>
        <v>0</v>
      </c>
      <c r="AB17" s="50">
        <f t="shared" ref="AB17" si="14">+P17-V17</f>
        <v>0</v>
      </c>
    </row>
    <row r="18" spans="1:28" ht="76.5" x14ac:dyDescent="0.3">
      <c r="A18" s="78">
        <v>1226</v>
      </c>
      <c r="B18" s="14" t="s">
        <v>53</v>
      </c>
      <c r="C18" s="22" t="s">
        <v>52</v>
      </c>
      <c r="D18" s="24" t="s">
        <v>39</v>
      </c>
      <c r="E18" s="6"/>
      <c r="F18" s="6"/>
      <c r="G18" s="8">
        <v>900</v>
      </c>
      <c r="H18" s="12" t="s">
        <v>40</v>
      </c>
      <c r="I18" s="7"/>
      <c r="J18" s="27" t="s">
        <v>36</v>
      </c>
      <c r="K18" s="50">
        <f t="shared" si="0"/>
        <v>88270.897480000072</v>
      </c>
      <c r="L18" s="50">
        <v>88270.897480000072</v>
      </c>
      <c r="M18" s="50">
        <v>0</v>
      </c>
      <c r="N18" s="50">
        <v>0</v>
      </c>
      <c r="O18" s="50">
        <v>0</v>
      </c>
      <c r="P18" s="50">
        <v>0</v>
      </c>
      <c r="Q18" s="50">
        <f t="shared" si="1"/>
        <v>129338.543596</v>
      </c>
      <c r="R18" s="50">
        <f>+'[1]1226'!$N$79</f>
        <v>129338.543596</v>
      </c>
      <c r="S18" s="50">
        <v>0</v>
      </c>
      <c r="T18" s="50">
        <v>0</v>
      </c>
      <c r="U18" s="50">
        <v>0</v>
      </c>
      <c r="V18" s="50">
        <v>0</v>
      </c>
      <c r="W18" s="50">
        <f t="shared" si="2"/>
        <v>-41067.646115999931</v>
      </c>
      <c r="X18" s="50">
        <f t="shared" si="3"/>
        <v>-41067.646115999931</v>
      </c>
      <c r="Y18" s="50">
        <f t="shared" si="4"/>
        <v>0</v>
      </c>
      <c r="Z18" s="50">
        <f t="shared" si="5"/>
        <v>0</v>
      </c>
      <c r="AA18" s="50">
        <f t="shared" si="6"/>
        <v>0</v>
      </c>
      <c r="AB18" s="50">
        <f t="shared" si="7"/>
        <v>0</v>
      </c>
    </row>
    <row r="19" spans="1:28" ht="63.75" x14ac:dyDescent="0.3">
      <c r="A19" s="78">
        <v>1229</v>
      </c>
      <c r="B19" s="14" t="s">
        <v>44</v>
      </c>
      <c r="C19" s="22" t="s">
        <v>54</v>
      </c>
      <c r="D19" s="24" t="s">
        <v>39</v>
      </c>
      <c r="E19" s="6"/>
      <c r="F19" s="6"/>
      <c r="G19" s="8">
        <v>250</v>
      </c>
      <c r="H19" s="12" t="s">
        <v>40</v>
      </c>
      <c r="I19" s="7"/>
      <c r="J19" s="27" t="s">
        <v>36</v>
      </c>
      <c r="K19" s="50">
        <f t="shared" si="0"/>
        <v>256094.4</v>
      </c>
      <c r="L19" s="50">
        <v>256094.4</v>
      </c>
      <c r="M19" s="50">
        <v>0</v>
      </c>
      <c r="N19" s="50">
        <v>0</v>
      </c>
      <c r="O19" s="50">
        <v>0</v>
      </c>
      <c r="P19" s="50">
        <v>0</v>
      </c>
      <c r="Q19" s="50">
        <f t="shared" si="1"/>
        <v>250397.47871359999</v>
      </c>
      <c r="R19" s="50">
        <f>+'[1]1229'!$N$62</f>
        <v>250397.47871359999</v>
      </c>
      <c r="S19" s="50">
        <v>0</v>
      </c>
      <c r="T19" s="50">
        <v>0</v>
      </c>
      <c r="U19" s="50">
        <v>0</v>
      </c>
      <c r="V19" s="50">
        <v>0</v>
      </c>
      <c r="W19" s="50">
        <f t="shared" si="2"/>
        <v>5696.9212864000001</v>
      </c>
      <c r="X19" s="50">
        <f t="shared" si="3"/>
        <v>5696.9212864000001</v>
      </c>
      <c r="Y19" s="50">
        <f t="shared" si="4"/>
        <v>0</v>
      </c>
      <c r="Z19" s="50">
        <f t="shared" si="5"/>
        <v>0</v>
      </c>
      <c r="AA19" s="50">
        <f t="shared" si="6"/>
        <v>0</v>
      </c>
      <c r="AB19" s="50">
        <f t="shared" si="7"/>
        <v>0</v>
      </c>
    </row>
    <row r="20" spans="1:28" ht="76.5" x14ac:dyDescent="0.3">
      <c r="A20" s="78">
        <v>1232</v>
      </c>
      <c r="B20" s="14" t="s">
        <v>53</v>
      </c>
      <c r="C20" s="22" t="s">
        <v>55</v>
      </c>
      <c r="D20" s="24" t="s">
        <v>39</v>
      </c>
      <c r="E20" s="6"/>
      <c r="F20" s="6"/>
      <c r="G20" s="8">
        <v>250</v>
      </c>
      <c r="H20" s="12" t="s">
        <v>40</v>
      </c>
      <c r="I20" s="7"/>
      <c r="J20" s="27" t="s">
        <v>36</v>
      </c>
      <c r="K20" s="50">
        <f t="shared" si="0"/>
        <v>450000</v>
      </c>
      <c r="L20" s="50">
        <v>450000</v>
      </c>
      <c r="M20" s="50">
        <v>0</v>
      </c>
      <c r="N20" s="50">
        <v>0</v>
      </c>
      <c r="O20" s="50">
        <v>0</v>
      </c>
      <c r="P20" s="50">
        <v>0</v>
      </c>
      <c r="Q20" s="50">
        <f t="shared" si="1"/>
        <v>0</v>
      </c>
      <c r="R20" s="50">
        <f>+'[1]1232'!$N$85</f>
        <v>0</v>
      </c>
      <c r="S20" s="50">
        <v>0</v>
      </c>
      <c r="T20" s="50">
        <v>0</v>
      </c>
      <c r="U20" s="50">
        <v>0</v>
      </c>
      <c r="V20" s="50">
        <v>0</v>
      </c>
      <c r="W20" s="50">
        <f t="shared" si="2"/>
        <v>450000</v>
      </c>
      <c r="X20" s="50">
        <f t="shared" si="3"/>
        <v>450000</v>
      </c>
      <c r="Y20" s="50">
        <f t="shared" si="4"/>
        <v>0</v>
      </c>
      <c r="Z20" s="50">
        <f t="shared" si="5"/>
        <v>0</v>
      </c>
      <c r="AA20" s="50">
        <f t="shared" si="6"/>
        <v>0</v>
      </c>
      <c r="AB20" s="50">
        <f t="shared" si="7"/>
        <v>0</v>
      </c>
    </row>
    <row r="21" spans="1:28" ht="63.75" x14ac:dyDescent="0.3">
      <c r="A21" s="78">
        <v>1248</v>
      </c>
      <c r="B21" s="14" t="s">
        <v>44</v>
      </c>
      <c r="C21" s="22" t="s">
        <v>109</v>
      </c>
      <c r="D21" s="24" t="s">
        <v>39</v>
      </c>
      <c r="E21" s="6"/>
      <c r="F21" s="6"/>
      <c r="G21" s="8">
        <v>150</v>
      </c>
      <c r="H21" s="12" t="s">
        <v>40</v>
      </c>
      <c r="I21" s="7"/>
      <c r="J21" s="27" t="s">
        <v>36</v>
      </c>
      <c r="K21" s="50">
        <f t="shared" si="0"/>
        <v>154720.79999999999</v>
      </c>
      <c r="L21" s="50">
        <v>154720.79999999999</v>
      </c>
      <c r="M21" s="50">
        <v>0</v>
      </c>
      <c r="N21" s="50">
        <v>0</v>
      </c>
      <c r="O21" s="50">
        <v>0</v>
      </c>
      <c r="P21" s="50">
        <v>0</v>
      </c>
      <c r="Q21" s="50">
        <f t="shared" si="1"/>
        <v>20031.668799999999</v>
      </c>
      <c r="R21" s="50">
        <f>+'[1]1248'!$N$47</f>
        <v>20031.668799999999</v>
      </c>
      <c r="S21" s="50">
        <v>0</v>
      </c>
      <c r="T21" s="50">
        <v>0</v>
      </c>
      <c r="U21" s="50">
        <v>0</v>
      </c>
      <c r="V21" s="50"/>
      <c r="W21" s="50">
        <f t="shared" ref="W21" si="15">SUM(X21:AB21)</f>
        <v>134689.1312</v>
      </c>
      <c r="X21" s="50">
        <f t="shared" ref="X21" si="16">+L21-R21</f>
        <v>134689.1312</v>
      </c>
      <c r="Y21" s="50">
        <f t="shared" ref="Y21" si="17">+M21-S21</f>
        <v>0</v>
      </c>
      <c r="Z21" s="50">
        <f t="shared" ref="Z21" si="18">+N21-T21</f>
        <v>0</v>
      </c>
      <c r="AA21" s="50">
        <f t="shared" ref="AA21" si="19">+O21-U21</f>
        <v>0</v>
      </c>
      <c r="AB21" s="50">
        <f t="shared" ref="AB21" si="20">+P21-V21</f>
        <v>0</v>
      </c>
    </row>
    <row r="22" spans="1:28" ht="76.5" x14ac:dyDescent="0.3">
      <c r="A22" s="78">
        <v>1252</v>
      </c>
      <c r="B22" s="14" t="s">
        <v>57</v>
      </c>
      <c r="C22" s="22" t="s">
        <v>56</v>
      </c>
      <c r="D22" s="24" t="s">
        <v>39</v>
      </c>
      <c r="E22" s="6"/>
      <c r="F22" s="6"/>
      <c r="G22" s="8">
        <v>130</v>
      </c>
      <c r="H22" s="12" t="s">
        <v>40</v>
      </c>
      <c r="I22" s="7"/>
      <c r="J22" s="27" t="s">
        <v>36</v>
      </c>
      <c r="K22" s="50">
        <f t="shared" si="0"/>
        <v>159675.9896</v>
      </c>
      <c r="L22" s="50">
        <v>159675.9896</v>
      </c>
      <c r="M22" s="50">
        <v>0</v>
      </c>
      <c r="N22" s="50">
        <v>0</v>
      </c>
      <c r="O22" s="50">
        <v>0</v>
      </c>
      <c r="P22" s="50">
        <v>0</v>
      </c>
      <c r="Q22" s="50">
        <f t="shared" si="1"/>
        <v>25886.604776</v>
      </c>
      <c r="R22" s="50">
        <f>+'[1]1252'!$N$28</f>
        <v>25886.604776</v>
      </c>
      <c r="S22" s="50">
        <v>0</v>
      </c>
      <c r="T22" s="50">
        <v>0</v>
      </c>
      <c r="U22" s="50">
        <v>0</v>
      </c>
      <c r="V22" s="50">
        <v>0</v>
      </c>
      <c r="W22" s="50">
        <f t="shared" si="2"/>
        <v>133789.38482400001</v>
      </c>
      <c r="X22" s="50">
        <f t="shared" si="3"/>
        <v>133789.38482400001</v>
      </c>
      <c r="Y22" s="50">
        <f t="shared" si="4"/>
        <v>0</v>
      </c>
      <c r="Z22" s="50">
        <f t="shared" si="5"/>
        <v>0</v>
      </c>
      <c r="AA22" s="50">
        <f t="shared" si="6"/>
        <v>0</v>
      </c>
      <c r="AB22" s="50">
        <f t="shared" si="7"/>
        <v>0</v>
      </c>
    </row>
    <row r="23" spans="1:28" ht="63.75" x14ac:dyDescent="0.3">
      <c r="A23" s="78">
        <v>1253</v>
      </c>
      <c r="B23" s="39" t="s">
        <v>57</v>
      </c>
      <c r="C23" s="48" t="s">
        <v>105</v>
      </c>
      <c r="D23" s="24" t="s">
        <v>39</v>
      </c>
      <c r="E23" s="6"/>
      <c r="F23" s="6"/>
      <c r="G23" s="8">
        <v>250</v>
      </c>
      <c r="H23" s="12" t="s">
        <v>40</v>
      </c>
      <c r="I23" s="7"/>
      <c r="J23" s="27" t="s">
        <v>36</v>
      </c>
      <c r="K23" s="50">
        <f t="shared" ref="K23:K25" si="21">SUM(L23:P23)</f>
        <v>160059</v>
      </c>
      <c r="L23" s="50">
        <v>160059</v>
      </c>
      <c r="M23" s="50">
        <v>0</v>
      </c>
      <c r="N23" s="50">
        <v>0</v>
      </c>
      <c r="O23" s="50">
        <v>0</v>
      </c>
      <c r="P23" s="50">
        <v>0</v>
      </c>
      <c r="Q23" s="50">
        <f t="shared" si="1"/>
        <v>26679.907200000001</v>
      </c>
      <c r="R23" s="50">
        <f>+'[1]1253'!$O$44</f>
        <v>26679.907200000001</v>
      </c>
      <c r="S23" s="50">
        <v>0</v>
      </c>
      <c r="T23" s="50">
        <v>0</v>
      </c>
      <c r="U23" s="50">
        <v>0</v>
      </c>
      <c r="V23" s="50">
        <v>0</v>
      </c>
      <c r="W23" s="50">
        <f t="shared" ref="W23:W25" si="22">SUM(X23:AB23)</f>
        <v>133379.09279999998</v>
      </c>
      <c r="X23" s="50">
        <f t="shared" ref="X23:X25" si="23">+L23-R23</f>
        <v>133379.09279999998</v>
      </c>
      <c r="Y23" s="50">
        <f t="shared" ref="Y23:Y25" si="24">+M23-S23</f>
        <v>0</v>
      </c>
      <c r="Z23" s="50">
        <f t="shared" ref="Z23:Z25" si="25">+N23-T23</f>
        <v>0</v>
      </c>
      <c r="AA23" s="50">
        <f t="shared" ref="AA23:AA25" si="26">+O23-U23</f>
        <v>0</v>
      </c>
      <c r="AB23" s="50">
        <f t="shared" ref="AB23:AB25" si="27">+P23-V23</f>
        <v>0</v>
      </c>
    </row>
    <row r="24" spans="1:28" ht="63.75" x14ac:dyDescent="0.3">
      <c r="A24" s="78">
        <v>1260</v>
      </c>
      <c r="B24" s="14" t="s">
        <v>44</v>
      </c>
      <c r="C24" s="48" t="s">
        <v>106</v>
      </c>
      <c r="D24" s="24" t="s">
        <v>39</v>
      </c>
      <c r="E24" s="6"/>
      <c r="F24" s="6"/>
      <c r="G24" s="8">
        <v>60</v>
      </c>
      <c r="H24" s="12" t="s">
        <v>40</v>
      </c>
      <c r="I24" s="7"/>
      <c r="J24" s="27" t="s">
        <v>36</v>
      </c>
      <c r="K24" s="50">
        <f t="shared" si="21"/>
        <v>160056</v>
      </c>
      <c r="L24" s="50">
        <v>160056</v>
      </c>
      <c r="M24" s="50">
        <v>0</v>
      </c>
      <c r="N24" s="50">
        <v>0</v>
      </c>
      <c r="O24" s="50">
        <v>0</v>
      </c>
      <c r="P24" s="50">
        <v>0</v>
      </c>
      <c r="Q24" s="50">
        <f t="shared" si="1"/>
        <v>20300</v>
      </c>
      <c r="R24" s="50">
        <f>+'[1]1260'!$N$39</f>
        <v>20300</v>
      </c>
      <c r="S24" s="50">
        <v>0</v>
      </c>
      <c r="T24" s="50">
        <v>0</v>
      </c>
      <c r="U24" s="50">
        <v>0</v>
      </c>
      <c r="V24" s="50">
        <v>0</v>
      </c>
      <c r="W24" s="50">
        <f t="shared" si="22"/>
        <v>139756</v>
      </c>
      <c r="X24" s="50">
        <f t="shared" si="23"/>
        <v>139756</v>
      </c>
      <c r="Y24" s="50">
        <f t="shared" si="24"/>
        <v>0</v>
      </c>
      <c r="Z24" s="50">
        <f t="shared" si="25"/>
        <v>0</v>
      </c>
      <c r="AA24" s="50">
        <f t="shared" si="26"/>
        <v>0</v>
      </c>
      <c r="AB24" s="50">
        <f t="shared" si="27"/>
        <v>0</v>
      </c>
    </row>
    <row r="25" spans="1:28" ht="51" x14ac:dyDescent="0.3">
      <c r="A25" s="78">
        <v>1264</v>
      </c>
      <c r="B25" s="14" t="s">
        <v>108</v>
      </c>
      <c r="C25" s="48" t="s">
        <v>107</v>
      </c>
      <c r="D25" s="24" t="s">
        <v>39</v>
      </c>
      <c r="E25" s="6"/>
      <c r="F25" s="6"/>
      <c r="G25" s="8">
        <v>170</v>
      </c>
      <c r="H25" s="12" t="s">
        <v>40</v>
      </c>
      <c r="I25" s="7"/>
      <c r="J25" s="27" t="s">
        <v>36</v>
      </c>
      <c r="K25" s="50">
        <f t="shared" si="21"/>
        <v>409044.56</v>
      </c>
      <c r="L25" s="50">
        <v>409044.56</v>
      </c>
      <c r="M25" s="50">
        <v>0</v>
      </c>
      <c r="N25" s="50">
        <v>0</v>
      </c>
      <c r="O25" s="50">
        <v>0</v>
      </c>
      <c r="P25" s="50">
        <v>0</v>
      </c>
      <c r="Q25" s="50">
        <f t="shared" si="1"/>
        <v>0</v>
      </c>
      <c r="R25" s="50">
        <f>+'[1]1264'!$N$51</f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22"/>
        <v>409044.56</v>
      </c>
      <c r="X25" s="50">
        <f t="shared" si="23"/>
        <v>409044.56</v>
      </c>
      <c r="Y25" s="50">
        <f t="shared" si="24"/>
        <v>0</v>
      </c>
      <c r="Z25" s="50">
        <f t="shared" si="25"/>
        <v>0</v>
      </c>
      <c r="AA25" s="50">
        <f t="shared" si="26"/>
        <v>0</v>
      </c>
      <c r="AB25" s="50">
        <f t="shared" si="27"/>
        <v>0</v>
      </c>
    </row>
    <row r="26" spans="1:28" ht="76.5" x14ac:dyDescent="0.3">
      <c r="A26" s="78">
        <v>1269</v>
      </c>
      <c r="B26" s="14" t="s">
        <v>59</v>
      </c>
      <c r="C26" s="22" t="s">
        <v>58</v>
      </c>
      <c r="D26" s="24" t="s">
        <v>39</v>
      </c>
      <c r="E26" s="6"/>
      <c r="F26" s="6"/>
      <c r="G26" s="8">
        <v>300</v>
      </c>
      <c r="H26" s="12" t="s">
        <v>40</v>
      </c>
      <c r="I26" s="7"/>
      <c r="J26" s="27" t="s">
        <v>36</v>
      </c>
      <c r="K26" s="50">
        <f t="shared" si="0"/>
        <v>98790.582149479946</v>
      </c>
      <c r="L26" s="50">
        <v>98790.582149479946</v>
      </c>
      <c r="M26" s="50">
        <v>0</v>
      </c>
      <c r="N26" s="50">
        <v>0</v>
      </c>
      <c r="O26" s="50">
        <v>0</v>
      </c>
      <c r="P26" s="50">
        <v>0</v>
      </c>
      <c r="Q26" s="50">
        <f t="shared" si="1"/>
        <v>6300</v>
      </c>
      <c r="R26" s="50">
        <f>+'[1]1269'!$N$67</f>
        <v>6300</v>
      </c>
      <c r="S26" s="50">
        <v>0</v>
      </c>
      <c r="T26" s="50">
        <v>0</v>
      </c>
      <c r="U26" s="50">
        <v>0</v>
      </c>
      <c r="V26" s="50">
        <v>0</v>
      </c>
      <c r="W26" s="50">
        <f t="shared" si="2"/>
        <v>92490.582149479946</v>
      </c>
      <c r="X26" s="50">
        <f t="shared" si="3"/>
        <v>92490.582149479946</v>
      </c>
      <c r="Y26" s="50">
        <f t="shared" si="4"/>
        <v>0</v>
      </c>
      <c r="Z26" s="50">
        <f t="shared" si="5"/>
        <v>0</v>
      </c>
      <c r="AA26" s="50">
        <f t="shared" si="6"/>
        <v>0</v>
      </c>
      <c r="AB26" s="50">
        <f t="shared" si="7"/>
        <v>0</v>
      </c>
    </row>
    <row r="27" spans="1:28" ht="51" x14ac:dyDescent="0.3">
      <c r="A27" s="78">
        <v>1285</v>
      </c>
      <c r="B27" s="14" t="s">
        <v>61</v>
      </c>
      <c r="C27" s="22" t="s">
        <v>60</v>
      </c>
      <c r="D27" s="24" t="s">
        <v>39</v>
      </c>
      <c r="E27" s="6"/>
      <c r="F27" s="6"/>
      <c r="G27" s="8">
        <v>120</v>
      </c>
      <c r="H27" s="12" t="s">
        <v>40</v>
      </c>
      <c r="I27" s="7"/>
      <c r="J27" s="27" t="s">
        <v>36</v>
      </c>
      <c r="K27" s="50">
        <f t="shared" si="0"/>
        <v>82453.98066000003</v>
      </c>
      <c r="L27" s="50">
        <v>82453.98066000003</v>
      </c>
      <c r="M27" s="50">
        <v>0</v>
      </c>
      <c r="N27" s="50">
        <v>0</v>
      </c>
      <c r="O27" s="50">
        <v>0</v>
      </c>
      <c r="P27" s="50">
        <v>0</v>
      </c>
      <c r="Q27" s="50">
        <f t="shared" si="1"/>
        <v>146597.6</v>
      </c>
      <c r="R27" s="50">
        <f>+'[1]1285'!$N$44</f>
        <v>146597.6</v>
      </c>
      <c r="S27" s="50">
        <v>0</v>
      </c>
      <c r="T27" s="50">
        <v>0</v>
      </c>
      <c r="U27" s="50">
        <v>0</v>
      </c>
      <c r="V27" s="50">
        <v>0</v>
      </c>
      <c r="W27" s="50">
        <f t="shared" si="2"/>
        <v>-64143.619339999976</v>
      </c>
      <c r="X27" s="50">
        <f t="shared" si="3"/>
        <v>-64143.619339999976</v>
      </c>
      <c r="Y27" s="50">
        <f t="shared" si="4"/>
        <v>0</v>
      </c>
      <c r="Z27" s="50">
        <f t="shared" si="5"/>
        <v>0</v>
      </c>
      <c r="AA27" s="50">
        <f t="shared" si="6"/>
        <v>0</v>
      </c>
      <c r="AB27" s="50">
        <f t="shared" si="7"/>
        <v>0</v>
      </c>
    </row>
    <row r="28" spans="1:28" ht="63.75" x14ac:dyDescent="0.3">
      <c r="A28" s="78">
        <v>1295</v>
      </c>
      <c r="B28" s="14" t="s">
        <v>123</v>
      </c>
      <c r="C28" s="22" t="s">
        <v>122</v>
      </c>
      <c r="D28" s="24" t="s">
        <v>99</v>
      </c>
      <c r="E28" s="6"/>
      <c r="F28" s="6"/>
      <c r="G28" s="8" t="s">
        <v>111</v>
      </c>
      <c r="H28" s="12" t="s">
        <v>40</v>
      </c>
      <c r="I28" s="7"/>
      <c r="J28" s="27" t="s">
        <v>36</v>
      </c>
      <c r="K28" s="50">
        <f t="shared" si="0"/>
        <v>700000</v>
      </c>
      <c r="L28" s="50">
        <v>700000</v>
      </c>
      <c r="M28" s="50">
        <v>0</v>
      </c>
      <c r="N28" s="50">
        <v>0</v>
      </c>
      <c r="O28" s="50">
        <v>0</v>
      </c>
      <c r="P28" s="50">
        <v>0</v>
      </c>
      <c r="Q28" s="50">
        <f t="shared" si="1"/>
        <v>0</v>
      </c>
      <c r="R28" s="50">
        <f>+'[2]1295'!$O$18</f>
        <v>0</v>
      </c>
      <c r="S28" s="50">
        <v>0</v>
      </c>
      <c r="T28" s="50">
        <v>0</v>
      </c>
      <c r="U28" s="50">
        <v>0</v>
      </c>
      <c r="V28" s="50">
        <v>0</v>
      </c>
      <c r="W28" s="50">
        <f t="shared" ref="W28" si="28">SUM(X28:AB28)</f>
        <v>700000</v>
      </c>
      <c r="X28" s="50">
        <f t="shared" ref="X28" si="29">+L28-R28</f>
        <v>700000</v>
      </c>
      <c r="Y28" s="50">
        <f t="shared" ref="Y28:Y29" si="30">+M28-S28</f>
        <v>0</v>
      </c>
      <c r="Z28" s="50">
        <f t="shared" ref="Z28:Z29" si="31">+N28-T28</f>
        <v>0</v>
      </c>
      <c r="AA28" s="50">
        <f t="shared" ref="AA28:AA29" si="32">+O28-U28</f>
        <v>0</v>
      </c>
      <c r="AB28" s="50">
        <f t="shared" ref="AB28:AB29" si="33">+P28-V28</f>
        <v>0</v>
      </c>
    </row>
    <row r="29" spans="1:28" ht="63.75" x14ac:dyDescent="0.3">
      <c r="A29" s="78">
        <v>1304</v>
      </c>
      <c r="B29" s="14" t="s">
        <v>125</v>
      </c>
      <c r="C29" s="22" t="s">
        <v>124</v>
      </c>
      <c r="D29" s="24" t="s">
        <v>99</v>
      </c>
      <c r="E29" s="6"/>
      <c r="F29" s="6"/>
      <c r="G29" s="8" t="s">
        <v>126</v>
      </c>
      <c r="H29" s="12" t="s">
        <v>40</v>
      </c>
      <c r="I29" s="7"/>
      <c r="J29" s="27" t="s">
        <v>36</v>
      </c>
      <c r="K29" s="50">
        <f t="shared" si="0"/>
        <v>375000</v>
      </c>
      <c r="L29" s="50">
        <v>375000</v>
      </c>
      <c r="M29" s="50">
        <v>0</v>
      </c>
      <c r="N29" s="50">
        <v>0</v>
      </c>
      <c r="O29" s="50">
        <v>0</v>
      </c>
      <c r="P29" s="50">
        <v>0</v>
      </c>
      <c r="Q29" s="50">
        <f t="shared" si="1"/>
        <v>374803.6</v>
      </c>
      <c r="R29" s="50">
        <f>+'[2]1304'!$O$18</f>
        <v>374803.6</v>
      </c>
      <c r="S29" s="50">
        <v>0</v>
      </c>
      <c r="T29" s="50">
        <v>0</v>
      </c>
      <c r="U29" s="50">
        <v>0</v>
      </c>
      <c r="V29" s="50">
        <v>0</v>
      </c>
      <c r="W29" s="50">
        <f t="shared" ref="W29" si="34">SUM(X29:AB29)</f>
        <v>196.40000000002328</v>
      </c>
      <c r="X29" s="50">
        <f t="shared" ref="X29" si="35">+L29-R29</f>
        <v>196.40000000002328</v>
      </c>
      <c r="Y29" s="50">
        <f t="shared" si="30"/>
        <v>0</v>
      </c>
      <c r="Z29" s="50">
        <f t="shared" si="31"/>
        <v>0</v>
      </c>
      <c r="AA29" s="50">
        <f t="shared" si="32"/>
        <v>0</v>
      </c>
      <c r="AB29" s="50">
        <f t="shared" si="33"/>
        <v>0</v>
      </c>
    </row>
    <row r="30" spans="1:28" ht="51" x14ac:dyDescent="0.3">
      <c r="A30" s="78">
        <v>1400</v>
      </c>
      <c r="B30" s="14" t="s">
        <v>63</v>
      </c>
      <c r="C30" s="22" t="s">
        <v>62</v>
      </c>
      <c r="D30" s="24" t="s">
        <v>39</v>
      </c>
      <c r="E30" s="6"/>
      <c r="F30" s="6"/>
      <c r="G30" s="8">
        <v>150</v>
      </c>
      <c r="H30" s="12" t="s">
        <v>40</v>
      </c>
      <c r="I30" s="7"/>
      <c r="J30" s="27" t="s">
        <v>36</v>
      </c>
      <c r="K30" s="50">
        <f t="shared" si="0"/>
        <v>262371</v>
      </c>
      <c r="L30" s="50">
        <v>262371</v>
      </c>
      <c r="M30" s="50">
        <v>0</v>
      </c>
      <c r="N30" s="50">
        <v>0</v>
      </c>
      <c r="O30" s="50">
        <v>0</v>
      </c>
      <c r="P30" s="50">
        <v>0</v>
      </c>
      <c r="Q30" s="50">
        <f t="shared" si="1"/>
        <v>254776.3736552</v>
      </c>
      <c r="R30" s="50">
        <f>+'[1]1400'!$N$62</f>
        <v>254776.3736552</v>
      </c>
      <c r="S30" s="50">
        <v>0</v>
      </c>
      <c r="T30" s="50">
        <v>0</v>
      </c>
      <c r="U30" s="50">
        <v>0</v>
      </c>
      <c r="V30" s="50">
        <v>0</v>
      </c>
      <c r="W30" s="50">
        <f t="shared" si="2"/>
        <v>7594.6263447999954</v>
      </c>
      <c r="X30" s="50">
        <f t="shared" si="3"/>
        <v>7594.6263447999954</v>
      </c>
      <c r="Y30" s="50">
        <f t="shared" si="4"/>
        <v>0</v>
      </c>
      <c r="Z30" s="50">
        <f t="shared" si="5"/>
        <v>0</v>
      </c>
      <c r="AA30" s="50">
        <f t="shared" si="6"/>
        <v>0</v>
      </c>
      <c r="AB30" s="50">
        <f t="shared" si="7"/>
        <v>0</v>
      </c>
    </row>
    <row r="31" spans="1:28" ht="38.25" x14ac:dyDescent="0.3">
      <c r="A31" s="78">
        <v>1601</v>
      </c>
      <c r="B31" s="14" t="s">
        <v>65</v>
      </c>
      <c r="C31" s="22" t="s">
        <v>64</v>
      </c>
      <c r="D31" s="24" t="s">
        <v>39</v>
      </c>
      <c r="E31" s="6"/>
      <c r="F31" s="6"/>
      <c r="G31" s="8">
        <v>2500</v>
      </c>
      <c r="H31" s="12" t="s">
        <v>40</v>
      </c>
      <c r="I31" s="7"/>
      <c r="J31" s="27" t="s">
        <v>36</v>
      </c>
      <c r="K31" s="50">
        <f t="shared" si="0"/>
        <v>182961.22320000012</v>
      </c>
      <c r="L31" s="50">
        <v>182961.22320000012</v>
      </c>
      <c r="M31" s="50">
        <v>0</v>
      </c>
      <c r="N31" s="50">
        <v>0</v>
      </c>
      <c r="O31" s="50">
        <v>0</v>
      </c>
      <c r="P31" s="50">
        <v>0</v>
      </c>
      <c r="Q31" s="50">
        <f t="shared" si="1"/>
        <v>635129.1</v>
      </c>
      <c r="R31" s="50">
        <f>+'[1]1601'!$N$62</f>
        <v>635129.1</v>
      </c>
      <c r="S31" s="50">
        <v>0</v>
      </c>
      <c r="T31" s="50">
        <v>0</v>
      </c>
      <c r="U31" s="50">
        <v>0</v>
      </c>
      <c r="V31" s="50">
        <v>0</v>
      </c>
      <c r="W31" s="50">
        <f t="shared" si="2"/>
        <v>-452167.87679999985</v>
      </c>
      <c r="X31" s="50">
        <f t="shared" si="3"/>
        <v>-452167.87679999985</v>
      </c>
      <c r="Y31" s="50">
        <f t="shared" si="4"/>
        <v>0</v>
      </c>
      <c r="Z31" s="50">
        <f t="shared" si="5"/>
        <v>0</v>
      </c>
      <c r="AA31" s="50">
        <f t="shared" si="6"/>
        <v>0</v>
      </c>
      <c r="AB31" s="50">
        <f t="shared" si="7"/>
        <v>0</v>
      </c>
    </row>
    <row r="32" spans="1:28" ht="51" x14ac:dyDescent="0.3">
      <c r="A32" s="78">
        <v>1602</v>
      </c>
      <c r="B32" s="14" t="s">
        <v>68</v>
      </c>
      <c r="C32" s="22" t="s">
        <v>66</v>
      </c>
      <c r="D32" s="24" t="s">
        <v>48</v>
      </c>
      <c r="E32" s="6"/>
      <c r="F32" s="6"/>
      <c r="G32" s="8">
        <v>300</v>
      </c>
      <c r="H32" s="12" t="s">
        <v>40</v>
      </c>
      <c r="I32" s="7"/>
      <c r="J32" s="27" t="s">
        <v>36</v>
      </c>
      <c r="K32" s="50">
        <f t="shared" si="0"/>
        <v>181000</v>
      </c>
      <c r="L32" s="50">
        <v>181000</v>
      </c>
      <c r="M32" s="50">
        <v>0</v>
      </c>
      <c r="N32" s="50">
        <v>0</v>
      </c>
      <c r="O32" s="50">
        <v>0</v>
      </c>
      <c r="P32" s="50">
        <v>0</v>
      </c>
      <c r="Q32" s="50">
        <f t="shared" si="1"/>
        <v>166425.37399999998</v>
      </c>
      <c r="R32" s="50">
        <f>+'[2]1602'!$O$18</f>
        <v>166425.37399999998</v>
      </c>
      <c r="S32" s="50">
        <v>0</v>
      </c>
      <c r="T32" s="50">
        <v>0</v>
      </c>
      <c r="U32" s="50">
        <v>0</v>
      </c>
      <c r="V32" s="50">
        <v>0</v>
      </c>
      <c r="W32" s="50">
        <f t="shared" si="2"/>
        <v>14574.626000000018</v>
      </c>
      <c r="X32" s="50">
        <f t="shared" si="3"/>
        <v>14574.626000000018</v>
      </c>
      <c r="Y32" s="50">
        <f t="shared" si="4"/>
        <v>0</v>
      </c>
      <c r="Z32" s="50">
        <f t="shared" si="5"/>
        <v>0</v>
      </c>
      <c r="AA32" s="50">
        <f t="shared" si="6"/>
        <v>0</v>
      </c>
      <c r="AB32" s="50">
        <f t="shared" si="7"/>
        <v>0</v>
      </c>
    </row>
    <row r="33" spans="1:28" ht="38.25" x14ac:dyDescent="0.3">
      <c r="A33" s="78">
        <v>1603</v>
      </c>
      <c r="B33" s="14" t="s">
        <v>69</v>
      </c>
      <c r="C33" s="22" t="s">
        <v>67</v>
      </c>
      <c r="D33" s="24" t="s">
        <v>48</v>
      </c>
      <c r="E33" s="6"/>
      <c r="F33" s="6"/>
      <c r="G33" s="8">
        <v>300</v>
      </c>
      <c r="H33" s="12" t="s">
        <v>40</v>
      </c>
      <c r="I33" s="7"/>
      <c r="J33" s="27" t="s">
        <v>36</v>
      </c>
      <c r="K33" s="50">
        <f t="shared" si="0"/>
        <v>181000</v>
      </c>
      <c r="L33" s="50">
        <v>181000</v>
      </c>
      <c r="M33" s="50">
        <v>0</v>
      </c>
      <c r="N33" s="50">
        <v>0</v>
      </c>
      <c r="O33" s="50">
        <v>0</v>
      </c>
      <c r="P33" s="50">
        <v>0</v>
      </c>
      <c r="Q33" s="50">
        <f t="shared" si="1"/>
        <v>180896.17240000001</v>
      </c>
      <c r="R33" s="50">
        <f>+'[2]1603'!$O$18</f>
        <v>180896.17240000001</v>
      </c>
      <c r="S33" s="50">
        <v>0</v>
      </c>
      <c r="T33" s="50">
        <v>0</v>
      </c>
      <c r="U33" s="50">
        <v>0</v>
      </c>
      <c r="V33" s="50">
        <v>0</v>
      </c>
      <c r="W33" s="50">
        <f t="shared" si="2"/>
        <v>103.82759999998962</v>
      </c>
      <c r="X33" s="50">
        <f t="shared" si="3"/>
        <v>103.82759999998962</v>
      </c>
      <c r="Y33" s="50">
        <f t="shared" si="4"/>
        <v>0</v>
      </c>
      <c r="Z33" s="50">
        <f t="shared" si="5"/>
        <v>0</v>
      </c>
      <c r="AA33" s="50">
        <f t="shared" si="6"/>
        <v>0</v>
      </c>
      <c r="AB33" s="50">
        <f t="shared" si="7"/>
        <v>0</v>
      </c>
    </row>
    <row r="34" spans="1:28" ht="51" x14ac:dyDescent="0.3">
      <c r="A34" s="78">
        <v>1604</v>
      </c>
      <c r="B34" s="14" t="s">
        <v>72</v>
      </c>
      <c r="C34" s="22" t="s">
        <v>70</v>
      </c>
      <c r="D34" s="24" t="s">
        <v>48</v>
      </c>
      <c r="E34" s="6"/>
      <c r="F34" s="6"/>
      <c r="G34" s="8">
        <v>250</v>
      </c>
      <c r="H34" s="12" t="s">
        <v>40</v>
      </c>
      <c r="I34" s="7"/>
      <c r="J34" s="27" t="s">
        <v>36</v>
      </c>
      <c r="K34" s="50">
        <f t="shared" si="0"/>
        <v>181000</v>
      </c>
      <c r="L34" s="50">
        <v>181000</v>
      </c>
      <c r="M34" s="50">
        <v>0</v>
      </c>
      <c r="N34" s="50">
        <v>0</v>
      </c>
      <c r="O34" s="50">
        <v>0</v>
      </c>
      <c r="P34" s="50">
        <v>0</v>
      </c>
      <c r="Q34" s="50">
        <f t="shared" si="1"/>
        <v>180149.82120000001</v>
      </c>
      <c r="R34" s="50">
        <f>+'[2]1604'!$O$18</f>
        <v>180149.82120000001</v>
      </c>
      <c r="S34" s="50">
        <v>0</v>
      </c>
      <c r="T34" s="50">
        <v>0</v>
      </c>
      <c r="U34" s="50">
        <v>0</v>
      </c>
      <c r="V34" s="50">
        <v>0</v>
      </c>
      <c r="W34" s="50">
        <f t="shared" si="2"/>
        <v>850.17879999999423</v>
      </c>
      <c r="X34" s="50">
        <f t="shared" si="3"/>
        <v>850.17879999999423</v>
      </c>
      <c r="Y34" s="50">
        <f t="shared" si="4"/>
        <v>0</v>
      </c>
      <c r="Z34" s="50">
        <f t="shared" si="5"/>
        <v>0</v>
      </c>
      <c r="AA34" s="50">
        <f t="shared" si="6"/>
        <v>0</v>
      </c>
      <c r="AB34" s="50">
        <f t="shared" si="7"/>
        <v>0</v>
      </c>
    </row>
    <row r="35" spans="1:28" ht="51" x14ac:dyDescent="0.3">
      <c r="A35" s="78">
        <v>1605</v>
      </c>
      <c r="B35" s="14" t="s">
        <v>68</v>
      </c>
      <c r="C35" s="22" t="s">
        <v>71</v>
      </c>
      <c r="D35" s="24" t="s">
        <v>48</v>
      </c>
      <c r="E35" s="6"/>
      <c r="F35" s="6"/>
      <c r="G35" s="8">
        <v>300</v>
      </c>
      <c r="H35" s="12" t="s">
        <v>40</v>
      </c>
      <c r="I35" s="7"/>
      <c r="J35" s="27" t="s">
        <v>36</v>
      </c>
      <c r="K35" s="50">
        <f t="shared" si="0"/>
        <v>181000</v>
      </c>
      <c r="L35" s="50">
        <v>181000</v>
      </c>
      <c r="M35" s="50">
        <v>0</v>
      </c>
      <c r="N35" s="50">
        <v>0</v>
      </c>
      <c r="O35" s="50">
        <v>0</v>
      </c>
      <c r="P35" s="50">
        <v>0</v>
      </c>
      <c r="Q35" s="50">
        <f t="shared" si="1"/>
        <v>168994.81600000002</v>
      </c>
      <c r="R35" s="50">
        <f>+'[2]1605'!$O$18</f>
        <v>168994.81600000002</v>
      </c>
      <c r="S35" s="50">
        <v>0</v>
      </c>
      <c r="T35" s="50">
        <v>0</v>
      </c>
      <c r="U35" s="50">
        <v>0</v>
      </c>
      <c r="V35" s="50">
        <v>0</v>
      </c>
      <c r="W35" s="50">
        <f t="shared" si="2"/>
        <v>12005.183999999979</v>
      </c>
      <c r="X35" s="50">
        <f t="shared" si="3"/>
        <v>12005.183999999979</v>
      </c>
      <c r="Y35" s="50">
        <f t="shared" si="4"/>
        <v>0</v>
      </c>
      <c r="Z35" s="50">
        <f t="shared" si="5"/>
        <v>0</v>
      </c>
      <c r="AA35" s="50">
        <f t="shared" si="6"/>
        <v>0</v>
      </c>
      <c r="AB35" s="50">
        <f t="shared" si="7"/>
        <v>0</v>
      </c>
    </row>
    <row r="36" spans="1:28" ht="51" x14ac:dyDescent="0.3">
      <c r="A36" s="78">
        <v>1606</v>
      </c>
      <c r="B36" s="14" t="s">
        <v>68</v>
      </c>
      <c r="C36" s="22" t="s">
        <v>112</v>
      </c>
      <c r="D36" s="24" t="s">
        <v>48</v>
      </c>
      <c r="E36" s="6"/>
      <c r="F36" s="6"/>
      <c r="G36" s="8" t="s">
        <v>113</v>
      </c>
      <c r="H36" s="12" t="s">
        <v>40</v>
      </c>
      <c r="I36" s="7"/>
      <c r="J36" s="27" t="s">
        <v>36</v>
      </c>
      <c r="K36" s="50">
        <f t="shared" si="0"/>
        <v>181000</v>
      </c>
      <c r="L36" s="51">
        <v>181000</v>
      </c>
      <c r="M36" s="50">
        <v>0</v>
      </c>
      <c r="N36" s="50">
        <v>0</v>
      </c>
      <c r="O36" s="50">
        <v>0</v>
      </c>
      <c r="P36" s="50">
        <v>0</v>
      </c>
      <c r="Q36" s="50">
        <f t="shared" si="1"/>
        <v>180912.8112</v>
      </c>
      <c r="R36" s="50">
        <f>+'[2]1606'!$O$18</f>
        <v>180912.8112</v>
      </c>
      <c r="S36" s="50">
        <v>0</v>
      </c>
      <c r="T36" s="50">
        <v>0</v>
      </c>
      <c r="U36" s="50">
        <v>0</v>
      </c>
      <c r="V36" s="50">
        <v>0</v>
      </c>
      <c r="W36" s="50">
        <f t="shared" ref="W36:W37" si="36">SUM(X36:AB36)</f>
        <v>87.188800000003539</v>
      </c>
      <c r="X36" s="50">
        <f t="shared" ref="X36:X37" si="37">+L36-R36</f>
        <v>87.188800000003539</v>
      </c>
      <c r="Y36" s="50">
        <f t="shared" ref="Y36" si="38">+M36-S36</f>
        <v>0</v>
      </c>
      <c r="Z36" s="50">
        <f t="shared" ref="Z36" si="39">+N36-T36</f>
        <v>0</v>
      </c>
      <c r="AA36" s="50">
        <f t="shared" ref="AA36" si="40">+O36-U36</f>
        <v>0</v>
      </c>
      <c r="AB36" s="50">
        <f t="shared" ref="AB36" si="41">+P36-V36</f>
        <v>0</v>
      </c>
    </row>
    <row r="37" spans="1:28" ht="51" x14ac:dyDescent="0.3">
      <c r="A37" s="78">
        <v>1607</v>
      </c>
      <c r="B37" s="14" t="s">
        <v>118</v>
      </c>
      <c r="C37" s="22" t="s">
        <v>117</v>
      </c>
      <c r="D37" s="24" t="s">
        <v>39</v>
      </c>
      <c r="E37" s="6"/>
      <c r="F37" s="6"/>
      <c r="G37" s="8" t="s">
        <v>119</v>
      </c>
      <c r="H37" s="12" t="s">
        <v>40</v>
      </c>
      <c r="I37" s="7"/>
      <c r="J37" s="27" t="s">
        <v>36</v>
      </c>
      <c r="K37" s="50">
        <f t="shared" si="0"/>
        <v>830000</v>
      </c>
      <c r="L37" s="51">
        <v>830000</v>
      </c>
      <c r="M37" s="50">
        <v>0</v>
      </c>
      <c r="N37" s="50">
        <v>0</v>
      </c>
      <c r="O37" s="50">
        <v>0</v>
      </c>
      <c r="P37" s="50">
        <v>0</v>
      </c>
      <c r="Q37" s="50">
        <f t="shared" si="1"/>
        <v>0</v>
      </c>
      <c r="R37" s="50">
        <f>+'[1]1607'!$N$62</f>
        <v>0</v>
      </c>
      <c r="S37" s="50">
        <v>0</v>
      </c>
      <c r="T37" s="50">
        <v>0</v>
      </c>
      <c r="U37" s="50">
        <v>0</v>
      </c>
      <c r="V37" s="50">
        <v>0</v>
      </c>
      <c r="W37" s="50">
        <f t="shared" si="36"/>
        <v>830000</v>
      </c>
      <c r="X37" s="50">
        <f t="shared" si="37"/>
        <v>830000</v>
      </c>
      <c r="Y37" s="50">
        <v>0</v>
      </c>
      <c r="Z37" s="50">
        <v>0</v>
      </c>
      <c r="AA37" s="50">
        <v>0</v>
      </c>
      <c r="AB37" s="50">
        <v>0</v>
      </c>
    </row>
    <row r="38" spans="1:28" ht="38.25" x14ac:dyDescent="0.3">
      <c r="A38" s="78">
        <v>1608</v>
      </c>
      <c r="B38" s="14" t="s">
        <v>44</v>
      </c>
      <c r="C38" s="22" t="s">
        <v>73</v>
      </c>
      <c r="D38" s="24" t="s">
        <v>39</v>
      </c>
      <c r="E38" s="6"/>
      <c r="F38" s="6"/>
      <c r="G38" s="8">
        <v>400</v>
      </c>
      <c r="H38" s="12" t="s">
        <v>40</v>
      </c>
      <c r="I38" s="7"/>
      <c r="J38" s="27" t="s">
        <v>36</v>
      </c>
      <c r="K38" s="50">
        <f t="shared" si="0"/>
        <v>294000</v>
      </c>
      <c r="L38" s="50">
        <v>294000</v>
      </c>
      <c r="M38" s="50">
        <v>0</v>
      </c>
      <c r="N38" s="50">
        <v>0</v>
      </c>
      <c r="O38" s="50">
        <v>0</v>
      </c>
      <c r="P38" s="50">
        <v>0</v>
      </c>
      <c r="Q38" s="50">
        <f t="shared" si="1"/>
        <v>203413.35913519998</v>
      </c>
      <c r="R38" s="50">
        <f>+'[1]1608'!$N$62</f>
        <v>203413.35913519998</v>
      </c>
      <c r="S38" s="50">
        <v>0</v>
      </c>
      <c r="T38" s="50">
        <v>0</v>
      </c>
      <c r="U38" s="50">
        <v>0</v>
      </c>
      <c r="V38" s="50">
        <v>0</v>
      </c>
      <c r="W38" s="50">
        <f t="shared" si="2"/>
        <v>90586.640864800022</v>
      </c>
      <c r="X38" s="50">
        <f t="shared" si="3"/>
        <v>90586.640864800022</v>
      </c>
      <c r="Y38" s="50">
        <f t="shared" si="4"/>
        <v>0</v>
      </c>
      <c r="Z38" s="50">
        <f t="shared" si="5"/>
        <v>0</v>
      </c>
      <c r="AA38" s="50">
        <f t="shared" si="6"/>
        <v>0</v>
      </c>
      <c r="AB38" s="50">
        <f t="shared" si="7"/>
        <v>0</v>
      </c>
    </row>
    <row r="39" spans="1:28" ht="38.25" x14ac:dyDescent="0.3">
      <c r="A39" s="78">
        <v>1609</v>
      </c>
      <c r="B39" s="14" t="s">
        <v>44</v>
      </c>
      <c r="C39" s="22" t="s">
        <v>110</v>
      </c>
      <c r="D39" s="24" t="s">
        <v>39</v>
      </c>
      <c r="E39" s="6"/>
      <c r="F39" s="6"/>
      <c r="G39" s="8" t="s">
        <v>111</v>
      </c>
      <c r="H39" s="12" t="s">
        <v>40</v>
      </c>
      <c r="I39" s="7"/>
      <c r="J39" s="27" t="s">
        <v>36</v>
      </c>
      <c r="K39" s="50">
        <f t="shared" si="0"/>
        <v>162000</v>
      </c>
      <c r="L39" s="50">
        <v>162000</v>
      </c>
      <c r="M39" s="50">
        <v>0</v>
      </c>
      <c r="N39" s="50">
        <v>0</v>
      </c>
      <c r="O39" s="50">
        <v>0</v>
      </c>
      <c r="P39" s="50">
        <v>0</v>
      </c>
      <c r="Q39" s="50">
        <f t="shared" si="1"/>
        <v>131780.47999999998</v>
      </c>
      <c r="R39" s="50">
        <f>+'[1]1609'!$N$62</f>
        <v>131780.47999999998</v>
      </c>
      <c r="S39" s="50">
        <v>0</v>
      </c>
      <c r="T39" s="50">
        <v>0</v>
      </c>
      <c r="U39" s="50">
        <v>0</v>
      </c>
      <c r="V39" s="50">
        <v>0</v>
      </c>
      <c r="W39" s="50">
        <f t="shared" ref="W39:W40" si="42">SUM(X39:AB39)</f>
        <v>30219.520000000019</v>
      </c>
      <c r="X39" s="50">
        <f t="shared" ref="X39:X40" si="43">+L39-R39</f>
        <v>30219.520000000019</v>
      </c>
      <c r="Y39" s="50">
        <f t="shared" ref="Y39:Y40" si="44">+M39-S39</f>
        <v>0</v>
      </c>
      <c r="Z39" s="50">
        <f t="shared" ref="Z39:Z40" si="45">+N39-T39</f>
        <v>0</v>
      </c>
      <c r="AA39" s="50">
        <f t="shared" ref="AA39:AA40" si="46">+O39-U39</f>
        <v>0</v>
      </c>
      <c r="AB39" s="50">
        <f t="shared" ref="AB39:AB40" si="47">+P39-V39</f>
        <v>0</v>
      </c>
    </row>
    <row r="40" spans="1:28" ht="51" x14ac:dyDescent="0.3">
      <c r="A40" s="78">
        <v>1610</v>
      </c>
      <c r="B40" s="46" t="s">
        <v>44</v>
      </c>
      <c r="C40" s="45" t="s">
        <v>127</v>
      </c>
      <c r="D40" s="24" t="s">
        <v>48</v>
      </c>
      <c r="E40" s="6"/>
      <c r="F40" s="6"/>
      <c r="G40" s="8" t="s">
        <v>128</v>
      </c>
      <c r="H40" s="12" t="s">
        <v>40</v>
      </c>
      <c r="I40" s="7"/>
      <c r="J40" s="27" t="s">
        <v>36</v>
      </c>
      <c r="K40" s="50">
        <f t="shared" si="0"/>
        <v>2324726</v>
      </c>
      <c r="L40" s="50">
        <v>2324726</v>
      </c>
      <c r="M40" s="50">
        <v>0</v>
      </c>
      <c r="N40" s="50">
        <v>0</v>
      </c>
      <c r="O40" s="50">
        <v>0</v>
      </c>
      <c r="P40" s="50">
        <v>0</v>
      </c>
      <c r="Q40" s="50">
        <f t="shared" si="1"/>
        <v>2324726</v>
      </c>
      <c r="R40" s="50">
        <f>+'[2]1610'!$O$18</f>
        <v>2324726</v>
      </c>
      <c r="S40" s="50">
        <v>0</v>
      </c>
      <c r="T40" s="50">
        <v>0</v>
      </c>
      <c r="U40" s="50">
        <v>0</v>
      </c>
      <c r="V40" s="50">
        <v>0</v>
      </c>
      <c r="W40" s="50">
        <f t="shared" si="42"/>
        <v>0</v>
      </c>
      <c r="X40" s="50">
        <f t="shared" si="43"/>
        <v>0</v>
      </c>
      <c r="Y40" s="50">
        <f t="shared" si="44"/>
        <v>0</v>
      </c>
      <c r="Z40" s="50">
        <f t="shared" si="45"/>
        <v>0</v>
      </c>
      <c r="AA40" s="50">
        <f t="shared" si="46"/>
        <v>0</v>
      </c>
      <c r="AB40" s="50">
        <f t="shared" si="47"/>
        <v>0</v>
      </c>
    </row>
    <row r="41" spans="1:28" ht="51" x14ac:dyDescent="0.3">
      <c r="A41" s="78">
        <v>1611</v>
      </c>
      <c r="B41" s="14" t="s">
        <v>75</v>
      </c>
      <c r="C41" s="22" t="s">
        <v>74</v>
      </c>
      <c r="D41" s="24" t="s">
        <v>48</v>
      </c>
      <c r="E41" s="6"/>
      <c r="F41" s="6"/>
      <c r="G41" s="8">
        <v>350</v>
      </c>
      <c r="H41" s="12" t="s">
        <v>40</v>
      </c>
      <c r="I41" s="7"/>
      <c r="J41" s="27" t="s">
        <v>36</v>
      </c>
      <c r="K41" s="50">
        <f t="shared" si="0"/>
        <v>700000</v>
      </c>
      <c r="L41" s="50">
        <v>700000</v>
      </c>
      <c r="M41" s="50">
        <v>0</v>
      </c>
      <c r="N41" s="50">
        <v>0</v>
      </c>
      <c r="O41" s="50">
        <v>0</v>
      </c>
      <c r="P41" s="50">
        <v>0</v>
      </c>
      <c r="Q41" s="50">
        <f t="shared" si="1"/>
        <v>699936.16</v>
      </c>
      <c r="R41" s="50">
        <f>+'[2]1611'!$O$18</f>
        <v>699936.16</v>
      </c>
      <c r="S41" s="50">
        <v>0</v>
      </c>
      <c r="T41" s="50">
        <v>0</v>
      </c>
      <c r="U41" s="50">
        <v>0</v>
      </c>
      <c r="V41" s="50">
        <v>0</v>
      </c>
      <c r="W41" s="50">
        <f t="shared" si="2"/>
        <v>63.839999999967404</v>
      </c>
      <c r="X41" s="50">
        <f t="shared" si="3"/>
        <v>63.839999999967404</v>
      </c>
      <c r="Y41" s="50">
        <f t="shared" si="4"/>
        <v>0</v>
      </c>
      <c r="Z41" s="50">
        <f t="shared" si="5"/>
        <v>0</v>
      </c>
      <c r="AA41" s="50">
        <f t="shared" si="6"/>
        <v>0</v>
      </c>
      <c r="AB41" s="50">
        <f t="shared" si="7"/>
        <v>0</v>
      </c>
    </row>
    <row r="42" spans="1:28" ht="63.75" x14ac:dyDescent="0.3">
      <c r="A42" s="78">
        <v>1612</v>
      </c>
      <c r="B42" s="46" t="s">
        <v>102</v>
      </c>
      <c r="C42" s="45" t="s">
        <v>101</v>
      </c>
      <c r="D42" s="24" t="s">
        <v>48</v>
      </c>
      <c r="E42" s="6"/>
      <c r="F42" s="6"/>
      <c r="G42" s="47">
        <v>360</v>
      </c>
      <c r="H42" s="12" t="s">
        <v>40</v>
      </c>
      <c r="I42" s="7"/>
      <c r="J42" s="27" t="s">
        <v>36</v>
      </c>
      <c r="K42" s="50">
        <f t="shared" ref="K42:K50" si="48">SUM(L42:P42)</f>
        <v>375000</v>
      </c>
      <c r="L42" s="50">
        <v>375000</v>
      </c>
      <c r="M42" s="50">
        <v>0</v>
      </c>
      <c r="N42" s="50">
        <v>0</v>
      </c>
      <c r="O42" s="50">
        <v>0</v>
      </c>
      <c r="P42" s="50">
        <v>0</v>
      </c>
      <c r="Q42" s="50">
        <f t="shared" si="1"/>
        <v>374761.65240000002</v>
      </c>
      <c r="R42" s="50">
        <f>+'[2]1612'!$O$18</f>
        <v>374761.65240000002</v>
      </c>
      <c r="S42" s="50">
        <v>0</v>
      </c>
      <c r="T42" s="50">
        <v>0</v>
      </c>
      <c r="U42" s="50">
        <v>0</v>
      </c>
      <c r="V42" s="50">
        <v>0</v>
      </c>
      <c r="W42" s="50">
        <f t="shared" ref="W42" si="49">SUM(X42:AB42)</f>
        <v>238.34759999997914</v>
      </c>
      <c r="X42" s="50">
        <f t="shared" ref="X42" si="50">+L42-R42</f>
        <v>238.34759999997914</v>
      </c>
      <c r="Y42" s="50">
        <f t="shared" ref="Y42" si="51">+M42-S42</f>
        <v>0</v>
      </c>
      <c r="Z42" s="50">
        <f t="shared" ref="Z42" si="52">+N42-T42</f>
        <v>0</v>
      </c>
      <c r="AA42" s="50">
        <f t="shared" ref="AA42" si="53">+O42-U42</f>
        <v>0</v>
      </c>
      <c r="AB42" s="50">
        <f t="shared" ref="AB42" si="54">+P42-V42</f>
        <v>0</v>
      </c>
    </row>
    <row r="43" spans="1:28" ht="51" x14ac:dyDescent="0.3">
      <c r="A43" s="78">
        <v>1613</v>
      </c>
      <c r="B43" s="46" t="s">
        <v>136</v>
      </c>
      <c r="C43" s="45" t="s">
        <v>129</v>
      </c>
      <c r="D43" s="24" t="s">
        <v>48</v>
      </c>
      <c r="E43" s="6"/>
      <c r="F43" s="6"/>
      <c r="G43" s="47">
        <v>675</v>
      </c>
      <c r="H43" s="12" t="s">
        <v>40</v>
      </c>
      <c r="I43" s="7"/>
      <c r="J43" s="27" t="s">
        <v>36</v>
      </c>
      <c r="K43" s="50">
        <f t="shared" si="48"/>
        <v>1983391.75</v>
      </c>
      <c r="L43" s="50">
        <v>1983391.75</v>
      </c>
      <c r="M43" s="50">
        <v>0</v>
      </c>
      <c r="N43" s="50">
        <v>0</v>
      </c>
      <c r="O43" s="50">
        <v>0</v>
      </c>
      <c r="P43" s="50">
        <v>0</v>
      </c>
      <c r="Q43" s="50">
        <f t="shared" si="1"/>
        <v>1972242.3588</v>
      </c>
      <c r="R43" s="50">
        <f>+'[2]1613'!$O$18</f>
        <v>1972242.3588</v>
      </c>
      <c r="S43" s="50">
        <v>0</v>
      </c>
      <c r="T43" s="50">
        <v>0</v>
      </c>
      <c r="U43" s="50">
        <v>0</v>
      </c>
      <c r="V43" s="50">
        <v>0</v>
      </c>
      <c r="W43" s="50">
        <f t="shared" ref="W43:W49" si="55">SUM(X43:AB43)</f>
        <v>11149.391199999955</v>
      </c>
      <c r="X43" s="50">
        <f t="shared" ref="X43:X49" si="56">+L43-R43</f>
        <v>11149.391199999955</v>
      </c>
      <c r="Y43" s="50">
        <f t="shared" ref="Y43:Y50" si="57">+M43-S43</f>
        <v>0</v>
      </c>
      <c r="Z43" s="50">
        <f t="shared" ref="Z43:Z50" si="58">+N43-T43</f>
        <v>0</v>
      </c>
      <c r="AA43" s="50">
        <f t="shared" ref="AA43:AA50" si="59">+O43-U43</f>
        <v>0</v>
      </c>
      <c r="AB43" s="50">
        <f t="shared" ref="AB43:AB50" si="60">+P43-V43</f>
        <v>0</v>
      </c>
    </row>
    <row r="44" spans="1:28" ht="63.75" x14ac:dyDescent="0.3">
      <c r="A44" s="78">
        <v>1614</v>
      </c>
      <c r="B44" s="46" t="s">
        <v>136</v>
      </c>
      <c r="C44" s="45" t="s">
        <v>130</v>
      </c>
      <c r="D44" s="24" t="s">
        <v>48</v>
      </c>
      <c r="E44" s="6"/>
      <c r="F44" s="6"/>
      <c r="G44" s="47">
        <v>120</v>
      </c>
      <c r="H44" s="12" t="s">
        <v>40</v>
      </c>
      <c r="I44" s="7"/>
      <c r="J44" s="27" t="s">
        <v>36</v>
      </c>
      <c r="K44" s="50">
        <f t="shared" si="48"/>
        <v>306559.63</v>
      </c>
      <c r="L44" s="50">
        <v>306559.63</v>
      </c>
      <c r="M44" s="50">
        <v>0</v>
      </c>
      <c r="N44" s="50">
        <v>0</v>
      </c>
      <c r="O44" s="50">
        <v>0</v>
      </c>
      <c r="P44" s="50">
        <v>0</v>
      </c>
      <c r="Q44" s="50">
        <f t="shared" si="1"/>
        <v>305087.23839999997</v>
      </c>
      <c r="R44" s="50">
        <f>+'[2]1614'!$O$18</f>
        <v>305087.23839999997</v>
      </c>
      <c r="S44" s="50">
        <v>0</v>
      </c>
      <c r="T44" s="50">
        <v>0</v>
      </c>
      <c r="U44" s="50">
        <v>0</v>
      </c>
      <c r="V44" s="50">
        <v>0</v>
      </c>
      <c r="W44" s="50">
        <f t="shared" si="55"/>
        <v>1472.3916000000318</v>
      </c>
      <c r="X44" s="50">
        <f t="shared" si="56"/>
        <v>1472.3916000000318</v>
      </c>
      <c r="Y44" s="50">
        <f t="shared" si="57"/>
        <v>0</v>
      </c>
      <c r="Z44" s="50">
        <f t="shared" si="58"/>
        <v>0</v>
      </c>
      <c r="AA44" s="50">
        <f t="shared" si="59"/>
        <v>0</v>
      </c>
      <c r="AB44" s="50">
        <f t="shared" si="60"/>
        <v>0</v>
      </c>
    </row>
    <row r="45" spans="1:28" ht="89.25" x14ac:dyDescent="0.3">
      <c r="A45" s="78">
        <v>1615</v>
      </c>
      <c r="B45" s="46" t="s">
        <v>137</v>
      </c>
      <c r="C45" s="45" t="s">
        <v>131</v>
      </c>
      <c r="D45" s="24" t="s">
        <v>48</v>
      </c>
      <c r="E45" s="6"/>
      <c r="F45" s="6"/>
      <c r="G45" s="47">
        <v>25</v>
      </c>
      <c r="H45" s="12" t="s">
        <v>40</v>
      </c>
      <c r="I45" s="7"/>
      <c r="J45" s="27" t="s">
        <v>36</v>
      </c>
      <c r="K45" s="50">
        <f t="shared" si="48"/>
        <v>351588.76</v>
      </c>
      <c r="L45" s="50">
        <v>351588.76</v>
      </c>
      <c r="M45" s="50">
        <v>0</v>
      </c>
      <c r="N45" s="50">
        <v>0</v>
      </c>
      <c r="O45" s="50">
        <v>0</v>
      </c>
      <c r="P45" s="50">
        <v>0</v>
      </c>
      <c r="Q45" s="50">
        <f t="shared" si="1"/>
        <v>350831.32799999998</v>
      </c>
      <c r="R45" s="50">
        <f>+'[2]1615'!$O$18</f>
        <v>350831.32799999998</v>
      </c>
      <c r="S45" s="50">
        <v>0</v>
      </c>
      <c r="T45" s="50">
        <v>0</v>
      </c>
      <c r="U45" s="50">
        <v>0</v>
      </c>
      <c r="V45" s="50">
        <v>0</v>
      </c>
      <c r="W45" s="50">
        <f t="shared" si="55"/>
        <v>757.4320000000298</v>
      </c>
      <c r="X45" s="50">
        <f t="shared" si="56"/>
        <v>757.4320000000298</v>
      </c>
      <c r="Y45" s="50">
        <f t="shared" si="57"/>
        <v>0</v>
      </c>
      <c r="Z45" s="50">
        <f t="shared" si="58"/>
        <v>0</v>
      </c>
      <c r="AA45" s="50">
        <f t="shared" si="59"/>
        <v>0</v>
      </c>
      <c r="AB45" s="50">
        <f t="shared" si="60"/>
        <v>0</v>
      </c>
    </row>
    <row r="46" spans="1:28" ht="89.25" x14ac:dyDescent="0.3">
      <c r="A46" s="78">
        <v>1616</v>
      </c>
      <c r="B46" s="46" t="s">
        <v>136</v>
      </c>
      <c r="C46" s="45" t="s">
        <v>132</v>
      </c>
      <c r="D46" s="24" t="s">
        <v>48</v>
      </c>
      <c r="E46" s="6"/>
      <c r="F46" s="6"/>
      <c r="G46" s="47">
        <v>76</v>
      </c>
      <c r="H46" s="12" t="s">
        <v>40</v>
      </c>
      <c r="I46" s="7"/>
      <c r="J46" s="27" t="s">
        <v>36</v>
      </c>
      <c r="K46" s="50">
        <f t="shared" si="48"/>
        <v>437352.47</v>
      </c>
      <c r="L46" s="50">
        <v>437352.47</v>
      </c>
      <c r="M46" s="50">
        <v>0</v>
      </c>
      <c r="N46" s="50">
        <v>0</v>
      </c>
      <c r="O46" s="50">
        <v>0</v>
      </c>
      <c r="P46" s="50">
        <v>0</v>
      </c>
      <c r="Q46" s="50">
        <f t="shared" si="1"/>
        <v>436347.51400000002</v>
      </c>
      <c r="R46" s="50">
        <f>+'[2]1616'!$O$18</f>
        <v>436347.51400000002</v>
      </c>
      <c r="S46" s="50">
        <v>0</v>
      </c>
      <c r="T46" s="50">
        <v>0</v>
      </c>
      <c r="U46" s="50">
        <v>0</v>
      </c>
      <c r="V46" s="50">
        <v>0</v>
      </c>
      <c r="W46" s="50">
        <f t="shared" si="55"/>
        <v>1004.9559999999474</v>
      </c>
      <c r="X46" s="50">
        <f t="shared" si="56"/>
        <v>1004.9559999999474</v>
      </c>
      <c r="Y46" s="50">
        <f t="shared" si="57"/>
        <v>0</v>
      </c>
      <c r="Z46" s="50">
        <f t="shared" si="58"/>
        <v>0</v>
      </c>
      <c r="AA46" s="50">
        <f t="shared" si="59"/>
        <v>0</v>
      </c>
      <c r="AB46" s="50">
        <f t="shared" si="60"/>
        <v>0</v>
      </c>
    </row>
    <row r="47" spans="1:28" ht="63.75" x14ac:dyDescent="0.3">
      <c r="A47" s="78">
        <v>1617</v>
      </c>
      <c r="B47" s="46" t="s">
        <v>136</v>
      </c>
      <c r="C47" s="45" t="s">
        <v>133</v>
      </c>
      <c r="D47" s="24" t="s">
        <v>48</v>
      </c>
      <c r="E47" s="6"/>
      <c r="F47" s="6"/>
      <c r="G47" s="47">
        <v>87</v>
      </c>
      <c r="H47" s="12" t="s">
        <v>40</v>
      </c>
      <c r="I47" s="7"/>
      <c r="J47" s="27" t="s">
        <v>36</v>
      </c>
      <c r="K47" s="50">
        <f t="shared" si="48"/>
        <v>563017.29</v>
      </c>
      <c r="L47" s="50">
        <v>563017.29</v>
      </c>
      <c r="M47" s="50">
        <v>0</v>
      </c>
      <c r="N47" s="50">
        <v>0</v>
      </c>
      <c r="O47" s="50">
        <v>0</v>
      </c>
      <c r="P47" s="50">
        <v>0</v>
      </c>
      <c r="Q47" s="50">
        <f t="shared" si="1"/>
        <v>561441.85599999991</v>
      </c>
      <c r="R47" s="50">
        <f>+'[2]1617'!$O$18</f>
        <v>561441.85599999991</v>
      </c>
      <c r="S47" s="50">
        <v>0</v>
      </c>
      <c r="T47" s="50">
        <v>0</v>
      </c>
      <c r="U47" s="50">
        <v>0</v>
      </c>
      <c r="V47" s="50">
        <v>0</v>
      </c>
      <c r="W47" s="50">
        <f t="shared" si="55"/>
        <v>1575.4340000001248</v>
      </c>
      <c r="X47" s="50">
        <f t="shared" si="56"/>
        <v>1575.4340000001248</v>
      </c>
      <c r="Y47" s="50">
        <f t="shared" si="57"/>
        <v>0</v>
      </c>
      <c r="Z47" s="50">
        <f t="shared" si="58"/>
        <v>0</v>
      </c>
      <c r="AA47" s="50">
        <f t="shared" si="59"/>
        <v>0</v>
      </c>
      <c r="AB47" s="50">
        <f t="shared" si="60"/>
        <v>0</v>
      </c>
    </row>
    <row r="48" spans="1:28" ht="89.25" x14ac:dyDescent="0.3">
      <c r="A48" s="78">
        <v>1618</v>
      </c>
      <c r="B48" s="46" t="s">
        <v>136</v>
      </c>
      <c r="C48" s="45" t="s">
        <v>134</v>
      </c>
      <c r="D48" s="24" t="s">
        <v>48</v>
      </c>
      <c r="E48" s="6"/>
      <c r="F48" s="6"/>
      <c r="G48" s="47">
        <v>85</v>
      </c>
      <c r="H48" s="12" t="s">
        <v>40</v>
      </c>
      <c r="I48" s="7"/>
      <c r="J48" s="27" t="s">
        <v>36</v>
      </c>
      <c r="K48" s="50">
        <f t="shared" si="48"/>
        <v>625223.13</v>
      </c>
      <c r="L48" s="50">
        <v>625223.13</v>
      </c>
      <c r="M48" s="50">
        <v>0</v>
      </c>
      <c r="N48" s="50">
        <v>0</v>
      </c>
      <c r="O48" s="50">
        <v>0</v>
      </c>
      <c r="P48" s="50">
        <v>0</v>
      </c>
      <c r="Q48" s="50">
        <f t="shared" si="1"/>
        <v>623743.53039999993</v>
      </c>
      <c r="R48" s="50">
        <f>+'[2]1618'!$O$18</f>
        <v>623743.53039999993</v>
      </c>
      <c r="S48" s="50">
        <v>0</v>
      </c>
      <c r="T48" s="50">
        <v>0</v>
      </c>
      <c r="U48" s="50">
        <v>0</v>
      </c>
      <c r="V48" s="50">
        <v>0</v>
      </c>
      <c r="W48" s="50">
        <f t="shared" si="55"/>
        <v>1479.5996000000741</v>
      </c>
      <c r="X48" s="50">
        <f t="shared" si="56"/>
        <v>1479.5996000000741</v>
      </c>
      <c r="Y48" s="50">
        <f t="shared" si="57"/>
        <v>0</v>
      </c>
      <c r="Z48" s="50">
        <f t="shared" si="58"/>
        <v>0</v>
      </c>
      <c r="AA48" s="50">
        <f t="shared" si="59"/>
        <v>0</v>
      </c>
      <c r="AB48" s="50">
        <f t="shared" si="60"/>
        <v>0</v>
      </c>
    </row>
    <row r="49" spans="1:28" ht="127.5" x14ac:dyDescent="0.3">
      <c r="A49" s="78">
        <v>1619</v>
      </c>
      <c r="B49" s="46" t="s">
        <v>138</v>
      </c>
      <c r="C49" s="45" t="s">
        <v>135</v>
      </c>
      <c r="D49" s="24" t="s">
        <v>48</v>
      </c>
      <c r="E49" s="6"/>
      <c r="F49" s="6"/>
      <c r="G49" s="47">
        <v>75</v>
      </c>
      <c r="H49" s="12" t="s">
        <v>40</v>
      </c>
      <c r="I49" s="7"/>
      <c r="J49" s="27" t="s">
        <v>36</v>
      </c>
      <c r="K49" s="50">
        <f t="shared" si="48"/>
        <v>297868.89</v>
      </c>
      <c r="L49" s="50">
        <v>297868.89</v>
      </c>
      <c r="M49" s="50">
        <v>0</v>
      </c>
      <c r="N49" s="50">
        <v>0</v>
      </c>
      <c r="O49" s="50">
        <v>0</v>
      </c>
      <c r="P49" s="50">
        <v>0</v>
      </c>
      <c r="Q49" s="50">
        <f t="shared" si="1"/>
        <v>295018.8444</v>
      </c>
      <c r="R49" s="50">
        <f>+'[2]1619'!$O$18</f>
        <v>295018.8444</v>
      </c>
      <c r="S49" s="50">
        <v>0</v>
      </c>
      <c r="T49" s="50">
        <v>0</v>
      </c>
      <c r="U49" s="50">
        <v>0</v>
      </c>
      <c r="V49" s="50">
        <v>0</v>
      </c>
      <c r="W49" s="50">
        <f t="shared" si="55"/>
        <v>2850.0456000000122</v>
      </c>
      <c r="X49" s="50">
        <f t="shared" si="56"/>
        <v>2850.0456000000122</v>
      </c>
      <c r="Y49" s="50">
        <f t="shared" si="57"/>
        <v>0</v>
      </c>
      <c r="Z49" s="50">
        <f t="shared" si="58"/>
        <v>0</v>
      </c>
      <c r="AA49" s="50">
        <f t="shared" si="59"/>
        <v>0</v>
      </c>
      <c r="AB49" s="50">
        <f t="shared" si="60"/>
        <v>0</v>
      </c>
    </row>
    <row r="50" spans="1:28" ht="38.25" x14ac:dyDescent="0.3">
      <c r="A50" s="78">
        <v>1620</v>
      </c>
      <c r="B50" s="46" t="s">
        <v>141</v>
      </c>
      <c r="C50" s="45" t="s">
        <v>140</v>
      </c>
      <c r="D50" s="24" t="s">
        <v>39</v>
      </c>
      <c r="E50" s="6"/>
      <c r="F50" s="6"/>
      <c r="G50" s="47">
        <v>280</v>
      </c>
      <c r="H50" s="12" t="s">
        <v>40</v>
      </c>
      <c r="I50" s="7"/>
      <c r="J50" s="27" t="s">
        <v>36</v>
      </c>
      <c r="K50" s="50">
        <f t="shared" si="48"/>
        <v>115000</v>
      </c>
      <c r="L50" s="50">
        <v>115000</v>
      </c>
      <c r="M50" s="50">
        <v>0</v>
      </c>
      <c r="N50" s="50">
        <v>0</v>
      </c>
      <c r="O50" s="50">
        <v>0</v>
      </c>
      <c r="P50" s="50">
        <v>0</v>
      </c>
      <c r="Q50" s="50">
        <f t="shared" si="1"/>
        <v>89561.871590720009</v>
      </c>
      <c r="R50" s="50">
        <f>+'[1]1620'!$N$62</f>
        <v>89561.871590720009</v>
      </c>
      <c r="S50" s="50">
        <v>0</v>
      </c>
      <c r="T50" s="50">
        <v>0</v>
      </c>
      <c r="U50" s="50">
        <v>0</v>
      </c>
      <c r="V50" s="50">
        <v>0</v>
      </c>
      <c r="W50" s="50">
        <f t="shared" ref="W50" si="61">SUM(X50:AB50)</f>
        <v>25438.128409279991</v>
      </c>
      <c r="X50" s="50">
        <f t="shared" ref="X50" si="62">+L50-R50</f>
        <v>25438.128409279991</v>
      </c>
      <c r="Y50" s="50">
        <f t="shared" si="57"/>
        <v>0</v>
      </c>
      <c r="Z50" s="50">
        <f t="shared" si="58"/>
        <v>0</v>
      </c>
      <c r="AA50" s="50">
        <f t="shared" si="59"/>
        <v>0</v>
      </c>
      <c r="AB50" s="50">
        <f t="shared" si="60"/>
        <v>0</v>
      </c>
    </row>
    <row r="51" spans="1:28" ht="63.75" x14ac:dyDescent="0.3">
      <c r="A51" s="78">
        <v>1623</v>
      </c>
      <c r="B51" s="14" t="s">
        <v>77</v>
      </c>
      <c r="C51" s="22" t="s">
        <v>76</v>
      </c>
      <c r="D51" s="24" t="s">
        <v>39</v>
      </c>
      <c r="E51" s="6"/>
      <c r="F51" s="6"/>
      <c r="G51" s="8">
        <v>50000</v>
      </c>
      <c r="H51" s="12" t="s">
        <v>40</v>
      </c>
      <c r="I51" s="7"/>
      <c r="J51" s="27" t="s">
        <v>36</v>
      </c>
      <c r="K51" s="50">
        <f t="shared" si="0"/>
        <v>200000</v>
      </c>
      <c r="L51" s="50">
        <v>200000</v>
      </c>
      <c r="M51" s="50">
        <v>0</v>
      </c>
      <c r="N51" s="50">
        <v>0</v>
      </c>
      <c r="O51" s="50">
        <v>0</v>
      </c>
      <c r="P51" s="50">
        <v>0</v>
      </c>
      <c r="Q51" s="50">
        <f t="shared" si="1"/>
        <v>194980.01</v>
      </c>
      <c r="R51" s="50">
        <f>+'[1]1623'!$N$76</f>
        <v>194980.01</v>
      </c>
      <c r="S51" s="50">
        <v>0</v>
      </c>
      <c r="T51" s="50">
        <v>0</v>
      </c>
      <c r="U51" s="50">
        <v>0</v>
      </c>
      <c r="V51" s="50">
        <v>0</v>
      </c>
      <c r="W51" s="50">
        <f t="shared" si="2"/>
        <v>5019.9899999999907</v>
      </c>
      <c r="X51" s="50">
        <f t="shared" si="3"/>
        <v>5019.9899999999907</v>
      </c>
      <c r="Y51" s="50">
        <f t="shared" si="4"/>
        <v>0</v>
      </c>
      <c r="Z51" s="50">
        <f t="shared" si="5"/>
        <v>0</v>
      </c>
      <c r="AA51" s="50">
        <f t="shared" si="6"/>
        <v>0</v>
      </c>
      <c r="AB51" s="50">
        <f t="shared" si="7"/>
        <v>0</v>
      </c>
    </row>
    <row r="52" spans="1:28" ht="51" x14ac:dyDescent="0.3">
      <c r="A52" s="78">
        <v>1625</v>
      </c>
      <c r="B52" s="14" t="s">
        <v>79</v>
      </c>
      <c r="C52" s="22" t="s">
        <v>78</v>
      </c>
      <c r="D52" s="24" t="s">
        <v>39</v>
      </c>
      <c r="E52" s="6"/>
      <c r="F52" s="6"/>
      <c r="G52" s="8">
        <v>248</v>
      </c>
      <c r="H52" s="12" t="s">
        <v>40</v>
      </c>
      <c r="I52" s="7"/>
      <c r="J52" s="27" t="s">
        <v>36</v>
      </c>
      <c r="K52" s="50">
        <f t="shared" si="0"/>
        <v>143000</v>
      </c>
      <c r="L52" s="50">
        <v>143000</v>
      </c>
      <c r="M52" s="50">
        <v>0</v>
      </c>
      <c r="N52" s="50">
        <v>0</v>
      </c>
      <c r="O52" s="50">
        <v>0</v>
      </c>
      <c r="P52" s="50">
        <v>0</v>
      </c>
      <c r="Q52" s="50">
        <f t="shared" si="1"/>
        <v>140963.19999999998</v>
      </c>
      <c r="R52" s="50">
        <f>+'[1]1625'!$N$62</f>
        <v>140963.19999999998</v>
      </c>
      <c r="S52" s="50">
        <v>0</v>
      </c>
      <c r="T52" s="50">
        <v>0</v>
      </c>
      <c r="U52" s="50">
        <v>0</v>
      </c>
      <c r="V52" s="50">
        <v>0</v>
      </c>
      <c r="W52" s="50">
        <f>+K52-Q52</f>
        <v>2036.8000000000175</v>
      </c>
      <c r="X52" s="50">
        <f t="shared" si="3"/>
        <v>2036.8000000000175</v>
      </c>
      <c r="Y52" s="50">
        <f t="shared" si="4"/>
        <v>0</v>
      </c>
      <c r="Z52" s="50">
        <f t="shared" si="5"/>
        <v>0</v>
      </c>
      <c r="AA52" s="50">
        <f t="shared" si="6"/>
        <v>0</v>
      </c>
      <c r="AB52" s="50">
        <f t="shared" si="7"/>
        <v>0</v>
      </c>
    </row>
    <row r="53" spans="1:28" ht="38.25" x14ac:dyDescent="0.3">
      <c r="A53" s="78">
        <v>1629</v>
      </c>
      <c r="B53" s="14" t="s">
        <v>79</v>
      </c>
      <c r="C53" s="22" t="s">
        <v>80</v>
      </c>
      <c r="D53" s="24" t="s">
        <v>39</v>
      </c>
      <c r="E53" s="6"/>
      <c r="F53" s="6"/>
      <c r="G53" s="8">
        <v>647</v>
      </c>
      <c r="H53" s="12" t="s">
        <v>40</v>
      </c>
      <c r="I53" s="7"/>
      <c r="J53" s="27" t="s">
        <v>36</v>
      </c>
      <c r="K53" s="50">
        <f t="shared" si="0"/>
        <v>198000</v>
      </c>
      <c r="L53" s="50">
        <v>198000</v>
      </c>
      <c r="M53" s="50">
        <v>0</v>
      </c>
      <c r="N53" s="50">
        <v>0</v>
      </c>
      <c r="O53" s="50">
        <v>0</v>
      </c>
      <c r="P53" s="50">
        <v>0</v>
      </c>
      <c r="Q53" s="50">
        <f t="shared" si="1"/>
        <v>196272</v>
      </c>
      <c r="R53" s="50">
        <f>+'[1]1629'!$N$62</f>
        <v>196272</v>
      </c>
      <c r="S53" s="50">
        <v>0</v>
      </c>
      <c r="T53" s="50">
        <v>0</v>
      </c>
      <c r="U53" s="50">
        <v>0</v>
      </c>
      <c r="V53" s="50">
        <v>0</v>
      </c>
      <c r="W53" s="50">
        <f t="shared" ref="W53:W68" si="63">+K53-Q53</f>
        <v>1728</v>
      </c>
      <c r="X53" s="50">
        <f t="shared" si="3"/>
        <v>1728</v>
      </c>
      <c r="Y53" s="50">
        <f t="shared" si="4"/>
        <v>0</v>
      </c>
      <c r="Z53" s="50">
        <f t="shared" si="5"/>
        <v>0</v>
      </c>
      <c r="AA53" s="50">
        <f t="shared" si="6"/>
        <v>0</v>
      </c>
      <c r="AB53" s="50">
        <f t="shared" si="7"/>
        <v>0</v>
      </c>
    </row>
    <row r="54" spans="1:28" ht="51" x14ac:dyDescent="0.3">
      <c r="A54" s="78">
        <v>1630</v>
      </c>
      <c r="B54" s="14" t="s">
        <v>79</v>
      </c>
      <c r="C54" s="22" t="s">
        <v>81</v>
      </c>
      <c r="D54" s="24" t="s">
        <v>39</v>
      </c>
      <c r="E54" s="6"/>
      <c r="F54" s="6"/>
      <c r="G54" s="8">
        <v>752</v>
      </c>
      <c r="H54" s="12" t="s">
        <v>40</v>
      </c>
      <c r="I54" s="7"/>
      <c r="J54" s="27" t="s">
        <v>36</v>
      </c>
      <c r="K54" s="50">
        <f t="shared" si="0"/>
        <v>164000</v>
      </c>
      <c r="L54" s="50">
        <v>164000</v>
      </c>
      <c r="M54" s="50">
        <v>0</v>
      </c>
      <c r="N54" s="50">
        <v>0</v>
      </c>
      <c r="O54" s="50">
        <v>0</v>
      </c>
      <c r="P54" s="50">
        <v>0</v>
      </c>
      <c r="Q54" s="50">
        <f t="shared" si="1"/>
        <v>162585.59999999998</v>
      </c>
      <c r="R54" s="50">
        <f>+'[1]1630'!$N$62</f>
        <v>162585.59999999998</v>
      </c>
      <c r="S54" s="50">
        <v>0</v>
      </c>
      <c r="T54" s="50">
        <v>0</v>
      </c>
      <c r="U54" s="50">
        <v>0</v>
      </c>
      <c r="V54" s="50">
        <v>0</v>
      </c>
      <c r="W54" s="50">
        <f t="shared" si="63"/>
        <v>1414.4000000000233</v>
      </c>
      <c r="X54" s="50">
        <f t="shared" si="3"/>
        <v>1414.4000000000233</v>
      </c>
      <c r="Y54" s="50">
        <f t="shared" si="4"/>
        <v>0</v>
      </c>
      <c r="Z54" s="50">
        <f t="shared" si="5"/>
        <v>0</v>
      </c>
      <c r="AA54" s="50">
        <f t="shared" si="6"/>
        <v>0</v>
      </c>
      <c r="AB54" s="50">
        <f t="shared" si="7"/>
        <v>0</v>
      </c>
    </row>
    <row r="55" spans="1:28" ht="63.75" x14ac:dyDescent="0.3">
      <c r="A55" s="78">
        <v>1631</v>
      </c>
      <c r="B55" s="14" t="s">
        <v>79</v>
      </c>
      <c r="C55" s="22" t="s">
        <v>82</v>
      </c>
      <c r="D55" s="24" t="s">
        <v>39</v>
      </c>
      <c r="E55" s="6"/>
      <c r="F55" s="6"/>
      <c r="G55" s="8">
        <v>653</v>
      </c>
      <c r="H55" s="12" t="s">
        <v>40</v>
      </c>
      <c r="I55" s="7"/>
      <c r="J55" s="27" t="s">
        <v>36</v>
      </c>
      <c r="K55" s="50">
        <f t="shared" si="0"/>
        <v>335000</v>
      </c>
      <c r="L55" s="50">
        <v>335000</v>
      </c>
      <c r="M55" s="50">
        <v>0</v>
      </c>
      <c r="N55" s="50">
        <v>0</v>
      </c>
      <c r="O55" s="50">
        <v>0</v>
      </c>
      <c r="P55" s="50">
        <v>0</v>
      </c>
      <c r="Q55" s="50">
        <f t="shared" si="1"/>
        <v>334080</v>
      </c>
      <c r="R55" s="50">
        <f>+'[1]1631'!$N$62</f>
        <v>334080</v>
      </c>
      <c r="S55" s="50">
        <v>0</v>
      </c>
      <c r="T55" s="50">
        <v>0</v>
      </c>
      <c r="U55" s="50">
        <v>0</v>
      </c>
      <c r="V55" s="50">
        <v>0</v>
      </c>
      <c r="W55" s="50">
        <f t="shared" si="63"/>
        <v>920</v>
      </c>
      <c r="X55" s="50">
        <f t="shared" si="3"/>
        <v>920</v>
      </c>
      <c r="Y55" s="50">
        <f t="shared" si="4"/>
        <v>0</v>
      </c>
      <c r="Z55" s="50">
        <f t="shared" si="5"/>
        <v>0</v>
      </c>
      <c r="AA55" s="50">
        <f t="shared" si="6"/>
        <v>0</v>
      </c>
      <c r="AB55" s="50">
        <f t="shared" si="7"/>
        <v>0</v>
      </c>
    </row>
    <row r="56" spans="1:28" ht="51" x14ac:dyDescent="0.3">
      <c r="A56" s="78">
        <v>1632</v>
      </c>
      <c r="B56" s="14" t="s">
        <v>79</v>
      </c>
      <c r="C56" s="22" t="s">
        <v>142</v>
      </c>
      <c r="D56" s="24" t="s">
        <v>39</v>
      </c>
      <c r="E56" s="6"/>
      <c r="F56" s="6"/>
      <c r="G56" s="8" t="s">
        <v>143</v>
      </c>
      <c r="H56" s="12" t="s">
        <v>40</v>
      </c>
      <c r="I56" s="7"/>
      <c r="J56" s="27" t="s">
        <v>36</v>
      </c>
      <c r="K56" s="50">
        <f t="shared" si="0"/>
        <v>171000</v>
      </c>
      <c r="L56" s="50">
        <v>171000</v>
      </c>
      <c r="M56" s="50">
        <v>0</v>
      </c>
      <c r="N56" s="50">
        <v>0</v>
      </c>
      <c r="O56" s="50">
        <v>0</v>
      </c>
      <c r="P56" s="50">
        <v>0</v>
      </c>
      <c r="Q56" s="50">
        <f t="shared" si="1"/>
        <v>170902.8</v>
      </c>
      <c r="R56" s="50">
        <f>+'[1]1632'!$N$62</f>
        <v>170902.8</v>
      </c>
      <c r="S56" s="50">
        <v>0</v>
      </c>
      <c r="T56" s="50">
        <v>0</v>
      </c>
      <c r="U56" s="50">
        <v>0</v>
      </c>
      <c r="V56" s="50">
        <v>0</v>
      </c>
      <c r="W56" s="50">
        <f t="shared" si="63"/>
        <v>97.200000000011642</v>
      </c>
      <c r="X56" s="50">
        <f t="shared" si="3"/>
        <v>97.200000000011642</v>
      </c>
      <c r="Y56" s="50">
        <v>0</v>
      </c>
      <c r="Z56" s="50">
        <v>0</v>
      </c>
      <c r="AA56" s="50">
        <v>0</v>
      </c>
      <c r="AB56" s="50">
        <v>0</v>
      </c>
    </row>
    <row r="57" spans="1:28" ht="38.25" x14ac:dyDescent="0.3">
      <c r="A57" s="78">
        <v>1633</v>
      </c>
      <c r="B57" s="14" t="s">
        <v>84</v>
      </c>
      <c r="C57" s="22" t="s">
        <v>83</v>
      </c>
      <c r="D57" s="24" t="s">
        <v>85</v>
      </c>
      <c r="E57" s="6"/>
      <c r="F57" s="6"/>
      <c r="G57" s="8">
        <v>50000</v>
      </c>
      <c r="H57" s="12" t="s">
        <v>40</v>
      </c>
      <c r="I57" s="7" t="s">
        <v>36</v>
      </c>
      <c r="J57" s="27"/>
      <c r="K57" s="50">
        <f t="shared" si="0"/>
        <v>5000000</v>
      </c>
      <c r="L57" s="50">
        <v>0</v>
      </c>
      <c r="M57" s="50">
        <v>0</v>
      </c>
      <c r="N57" s="50">
        <v>0</v>
      </c>
      <c r="O57" s="50">
        <v>5000000</v>
      </c>
      <c r="P57" s="50">
        <v>0</v>
      </c>
      <c r="Q57" s="50">
        <f t="shared" si="1"/>
        <v>4278164.09</v>
      </c>
      <c r="R57" s="50">
        <v>0</v>
      </c>
      <c r="S57" s="50">
        <v>0</v>
      </c>
      <c r="T57" s="50">
        <v>0</v>
      </c>
      <c r="U57" s="50">
        <f>+'[2]1633'!$O$18</f>
        <v>4278164.09</v>
      </c>
      <c r="V57" s="50">
        <v>0</v>
      </c>
      <c r="W57" s="50">
        <f t="shared" si="63"/>
        <v>721835.91000000015</v>
      </c>
      <c r="X57" s="50">
        <f t="shared" si="3"/>
        <v>0</v>
      </c>
      <c r="Y57" s="50">
        <f t="shared" si="4"/>
        <v>0</v>
      </c>
      <c r="Z57" s="50">
        <f t="shared" si="5"/>
        <v>0</v>
      </c>
      <c r="AA57" s="50">
        <f t="shared" si="6"/>
        <v>721835.91000000015</v>
      </c>
      <c r="AB57" s="50">
        <f t="shared" si="7"/>
        <v>0</v>
      </c>
    </row>
    <row r="58" spans="1:28" ht="51" x14ac:dyDescent="0.3">
      <c r="A58" s="78">
        <v>1634</v>
      </c>
      <c r="B58" s="14" t="s">
        <v>115</v>
      </c>
      <c r="C58" s="22" t="s">
        <v>114</v>
      </c>
      <c r="D58" s="24" t="s">
        <v>48</v>
      </c>
      <c r="E58" s="6"/>
      <c r="F58" s="6"/>
      <c r="G58" s="8" t="s">
        <v>116</v>
      </c>
      <c r="H58" s="12" t="s">
        <v>40</v>
      </c>
      <c r="I58" s="7"/>
      <c r="J58" s="27" t="s">
        <v>36</v>
      </c>
      <c r="K58" s="50">
        <f t="shared" si="0"/>
        <v>18750000</v>
      </c>
      <c r="L58" s="50">
        <v>0</v>
      </c>
      <c r="M58" s="50">
        <v>0</v>
      </c>
      <c r="N58" s="50">
        <v>0</v>
      </c>
      <c r="O58" s="50">
        <v>18750000</v>
      </c>
      <c r="P58" s="50">
        <v>0</v>
      </c>
      <c r="Q58" s="50">
        <f t="shared" si="1"/>
        <v>1275559.97</v>
      </c>
      <c r="R58" s="50">
        <v>0</v>
      </c>
      <c r="S58" s="50">
        <v>0</v>
      </c>
      <c r="T58" s="50">
        <v>0</v>
      </c>
      <c r="U58" s="50">
        <f>+'[2]1634'!$O$18</f>
        <v>1275559.97</v>
      </c>
      <c r="V58" s="50">
        <v>0</v>
      </c>
      <c r="W58" s="50">
        <f t="shared" ref="W58:W59" si="64">+K58-Q58</f>
        <v>17474440.030000001</v>
      </c>
      <c r="X58" s="50">
        <f t="shared" ref="X58:X59" si="65">+L58-R58</f>
        <v>0</v>
      </c>
      <c r="Y58" s="50">
        <f t="shared" ref="Y58:Y59" si="66">+M58-S58</f>
        <v>0</v>
      </c>
      <c r="Z58" s="50">
        <f t="shared" ref="Z58:Z59" si="67">+N58-T58</f>
        <v>0</v>
      </c>
      <c r="AA58" s="50">
        <f t="shared" ref="AA58:AA59" si="68">+O58-U58</f>
        <v>17474440.030000001</v>
      </c>
      <c r="AB58" s="50">
        <f t="shared" ref="AB58:AB59" si="69">+P58-V58</f>
        <v>0</v>
      </c>
    </row>
    <row r="59" spans="1:28" ht="102" x14ac:dyDescent="0.3">
      <c r="A59" s="78">
        <v>1635</v>
      </c>
      <c r="B59" s="14" t="s">
        <v>139</v>
      </c>
      <c r="C59" s="22" t="s">
        <v>88</v>
      </c>
      <c r="D59" s="24" t="s">
        <v>48</v>
      </c>
      <c r="E59" s="6"/>
      <c r="F59" s="6"/>
      <c r="G59" s="8">
        <v>155534</v>
      </c>
      <c r="H59" s="12" t="s">
        <v>40</v>
      </c>
      <c r="I59" s="7"/>
      <c r="J59" s="27" t="s">
        <v>36</v>
      </c>
      <c r="K59" s="50">
        <f t="shared" si="0"/>
        <v>18000000</v>
      </c>
      <c r="L59" s="50">
        <v>0</v>
      </c>
      <c r="M59" s="50">
        <v>0</v>
      </c>
      <c r="N59" s="50">
        <v>0</v>
      </c>
      <c r="O59" s="50">
        <v>18000000</v>
      </c>
      <c r="P59" s="50">
        <v>0</v>
      </c>
      <c r="Q59" s="50">
        <f t="shared" si="1"/>
        <v>809406.89</v>
      </c>
      <c r="R59" s="50">
        <v>0</v>
      </c>
      <c r="S59" s="50">
        <v>0</v>
      </c>
      <c r="T59" s="50">
        <v>0</v>
      </c>
      <c r="U59" s="50">
        <f>+'[2]1635'!$O$18</f>
        <v>809406.89</v>
      </c>
      <c r="V59" s="50">
        <v>0</v>
      </c>
      <c r="W59" s="50">
        <f t="shared" si="64"/>
        <v>17190593.109999999</v>
      </c>
      <c r="X59" s="50">
        <f t="shared" si="65"/>
        <v>0</v>
      </c>
      <c r="Y59" s="50">
        <f t="shared" si="66"/>
        <v>0</v>
      </c>
      <c r="Z59" s="50">
        <f t="shared" si="67"/>
        <v>0</v>
      </c>
      <c r="AA59" s="50">
        <f t="shared" si="68"/>
        <v>17190593.109999999</v>
      </c>
      <c r="AB59" s="50">
        <f t="shared" si="69"/>
        <v>0</v>
      </c>
    </row>
    <row r="60" spans="1:28" ht="89.25" x14ac:dyDescent="0.3">
      <c r="A60" s="78">
        <v>1636</v>
      </c>
      <c r="B60" s="14" t="s">
        <v>87</v>
      </c>
      <c r="C60" s="22" t="s">
        <v>86</v>
      </c>
      <c r="D60" s="24" t="s">
        <v>85</v>
      </c>
      <c r="E60" s="6"/>
      <c r="F60" s="6"/>
      <c r="G60" s="8">
        <v>15000</v>
      </c>
      <c r="H60" s="12" t="s">
        <v>40</v>
      </c>
      <c r="I60" s="7"/>
      <c r="J60" s="27" t="s">
        <v>36</v>
      </c>
      <c r="K60" s="50">
        <f t="shared" si="0"/>
        <v>8000000</v>
      </c>
      <c r="L60" s="50">
        <v>0</v>
      </c>
      <c r="M60" s="50">
        <v>0</v>
      </c>
      <c r="N60" s="50">
        <v>0</v>
      </c>
      <c r="O60" s="50">
        <v>8000000</v>
      </c>
      <c r="P60" s="50">
        <v>0</v>
      </c>
      <c r="Q60" s="50">
        <f t="shared" si="1"/>
        <v>7271106.3800000008</v>
      </c>
      <c r="R60" s="50"/>
      <c r="S60" s="50">
        <v>0</v>
      </c>
      <c r="T60" s="50">
        <v>0</v>
      </c>
      <c r="U60" s="50">
        <f>+'[2]1636'!$O$18</f>
        <v>7271106.3800000008</v>
      </c>
      <c r="V60" s="50">
        <v>0</v>
      </c>
      <c r="W60" s="50">
        <f t="shared" si="63"/>
        <v>728893.61999999918</v>
      </c>
      <c r="X60" s="50">
        <f t="shared" si="3"/>
        <v>0</v>
      </c>
      <c r="Y60" s="50">
        <f t="shared" si="4"/>
        <v>0</v>
      </c>
      <c r="Z60" s="50">
        <f t="shared" si="5"/>
        <v>0</v>
      </c>
      <c r="AA60" s="50">
        <f t="shared" si="6"/>
        <v>728893.61999999918</v>
      </c>
      <c r="AB60" s="50">
        <f t="shared" si="7"/>
        <v>0</v>
      </c>
    </row>
    <row r="61" spans="1:28" ht="38.25" x14ac:dyDescent="0.3">
      <c r="A61" s="78">
        <v>1638</v>
      </c>
      <c r="B61" s="14" t="s">
        <v>97</v>
      </c>
      <c r="C61" s="22" t="s">
        <v>98</v>
      </c>
      <c r="D61" s="24" t="s">
        <v>99</v>
      </c>
      <c r="E61" s="6"/>
      <c r="F61" s="6"/>
      <c r="G61" s="8" t="s">
        <v>100</v>
      </c>
      <c r="H61" s="12" t="s">
        <v>40</v>
      </c>
      <c r="I61" s="7"/>
      <c r="J61" s="27" t="s">
        <v>36</v>
      </c>
      <c r="K61" s="50">
        <f t="shared" si="0"/>
        <v>1092800</v>
      </c>
      <c r="L61" s="50">
        <v>327840</v>
      </c>
      <c r="M61" s="50"/>
      <c r="N61" s="50"/>
      <c r="O61" s="50">
        <v>764960</v>
      </c>
      <c r="P61" s="50"/>
      <c r="Q61" s="50">
        <f t="shared" si="1"/>
        <v>381640</v>
      </c>
      <c r="R61" s="50">
        <f>+'[2]1638'!$O$18</f>
        <v>381640</v>
      </c>
      <c r="S61" s="50">
        <v>0</v>
      </c>
      <c r="T61" s="50">
        <v>0</v>
      </c>
      <c r="U61" s="50">
        <v>0</v>
      </c>
      <c r="V61" s="50">
        <v>0</v>
      </c>
      <c r="W61" s="50">
        <f t="shared" si="63"/>
        <v>711160</v>
      </c>
      <c r="X61" s="50">
        <f t="shared" si="3"/>
        <v>-53800</v>
      </c>
      <c r="Y61" s="50">
        <v>0</v>
      </c>
      <c r="Z61" s="50">
        <v>0</v>
      </c>
      <c r="AA61" s="50">
        <f t="shared" si="6"/>
        <v>764960</v>
      </c>
      <c r="AB61" s="50">
        <v>0</v>
      </c>
    </row>
    <row r="62" spans="1:28" ht="51" x14ac:dyDescent="0.3">
      <c r="A62" s="78">
        <v>1671</v>
      </c>
      <c r="B62" s="14" t="s">
        <v>121</v>
      </c>
      <c r="C62" s="22" t="s">
        <v>120</v>
      </c>
      <c r="D62" s="24" t="s">
        <v>39</v>
      </c>
      <c r="E62" s="6"/>
      <c r="F62" s="6"/>
      <c r="G62" s="8"/>
      <c r="H62" s="12"/>
      <c r="I62" s="7"/>
      <c r="J62" s="27"/>
      <c r="K62" s="50">
        <f t="shared" si="0"/>
        <v>6500000</v>
      </c>
      <c r="L62" s="50">
        <v>6500000</v>
      </c>
      <c r="M62" s="50">
        <v>0</v>
      </c>
      <c r="N62" s="50">
        <v>0</v>
      </c>
      <c r="O62" s="50">
        <v>0</v>
      </c>
      <c r="P62" s="50">
        <v>0</v>
      </c>
      <c r="Q62" s="50">
        <f t="shared" si="1"/>
        <v>0</v>
      </c>
      <c r="R62" s="50">
        <f>+'[1]1671'!$N$62</f>
        <v>0</v>
      </c>
      <c r="S62" s="50">
        <v>0</v>
      </c>
      <c r="T62" s="50">
        <v>0</v>
      </c>
      <c r="U62" s="50">
        <v>0</v>
      </c>
      <c r="V62" s="50">
        <v>0</v>
      </c>
      <c r="W62" s="50">
        <f t="shared" si="63"/>
        <v>6500000</v>
      </c>
      <c r="X62" s="50">
        <f t="shared" si="3"/>
        <v>6500000</v>
      </c>
      <c r="Y62" s="50">
        <v>0</v>
      </c>
      <c r="Z62" s="50">
        <v>0</v>
      </c>
      <c r="AA62" s="50">
        <v>0</v>
      </c>
      <c r="AB62" s="50">
        <v>0</v>
      </c>
    </row>
    <row r="63" spans="1:28" ht="38.25" x14ac:dyDescent="0.3">
      <c r="A63" s="78">
        <v>1768</v>
      </c>
      <c r="B63" s="14" t="s">
        <v>89</v>
      </c>
      <c r="C63" s="22" t="s">
        <v>88</v>
      </c>
      <c r="D63" s="24" t="s">
        <v>39</v>
      </c>
      <c r="E63" s="6"/>
      <c r="F63" s="6"/>
      <c r="G63" s="8"/>
      <c r="H63" s="12" t="s">
        <v>40</v>
      </c>
      <c r="I63" s="7"/>
      <c r="J63" s="27" t="s">
        <v>36</v>
      </c>
      <c r="K63" s="50">
        <f t="shared" si="0"/>
        <v>660000</v>
      </c>
      <c r="L63" s="50">
        <v>660000</v>
      </c>
      <c r="M63" s="50">
        <v>0</v>
      </c>
      <c r="N63" s="50">
        <v>0</v>
      </c>
      <c r="O63" s="50">
        <v>0</v>
      </c>
      <c r="P63" s="50">
        <v>0</v>
      </c>
      <c r="Q63" s="50">
        <f t="shared" si="1"/>
        <v>0</v>
      </c>
      <c r="R63" s="50">
        <f>+'[1]1768'!$N$67</f>
        <v>0</v>
      </c>
      <c r="S63" s="50">
        <v>0</v>
      </c>
      <c r="T63" s="50">
        <v>0</v>
      </c>
      <c r="U63" s="50">
        <v>0</v>
      </c>
      <c r="V63" s="50">
        <v>0</v>
      </c>
      <c r="W63" s="50">
        <f t="shared" si="63"/>
        <v>660000</v>
      </c>
      <c r="X63" s="50">
        <f t="shared" si="3"/>
        <v>660000</v>
      </c>
      <c r="Y63" s="50">
        <f t="shared" si="4"/>
        <v>0</v>
      </c>
      <c r="Z63" s="50">
        <f t="shared" si="5"/>
        <v>0</v>
      </c>
      <c r="AA63" s="50">
        <f t="shared" si="6"/>
        <v>0</v>
      </c>
      <c r="AB63" s="50">
        <f t="shared" si="7"/>
        <v>0</v>
      </c>
    </row>
    <row r="64" spans="1:28" ht="63.75" x14ac:dyDescent="0.3">
      <c r="A64" s="78">
        <v>1838</v>
      </c>
      <c r="B64" s="14" t="s">
        <v>93</v>
      </c>
      <c r="C64" s="22" t="s">
        <v>90</v>
      </c>
      <c r="D64" s="24" t="s">
        <v>39</v>
      </c>
      <c r="E64" s="6"/>
      <c r="F64" s="6"/>
      <c r="G64" s="8"/>
      <c r="H64" s="12" t="s">
        <v>40</v>
      </c>
      <c r="I64" s="7"/>
      <c r="J64" s="27" t="s">
        <v>36</v>
      </c>
      <c r="K64" s="50">
        <f t="shared" si="0"/>
        <v>1800000</v>
      </c>
      <c r="L64" s="50">
        <v>1800000</v>
      </c>
      <c r="M64" s="50">
        <v>0</v>
      </c>
      <c r="N64" s="50">
        <v>0</v>
      </c>
      <c r="O64" s="50">
        <v>0</v>
      </c>
      <c r="P64" s="50">
        <v>0</v>
      </c>
      <c r="Q64" s="50">
        <f t="shared" si="1"/>
        <v>0</v>
      </c>
      <c r="R64" s="50">
        <f>+'[1]1838'!$N$160</f>
        <v>0</v>
      </c>
      <c r="S64" s="50">
        <v>0</v>
      </c>
      <c r="T64" s="50">
        <v>0</v>
      </c>
      <c r="U64" s="50">
        <v>0</v>
      </c>
      <c r="V64" s="50">
        <v>0</v>
      </c>
      <c r="W64" s="50">
        <f t="shared" si="63"/>
        <v>1800000</v>
      </c>
      <c r="X64" s="50">
        <f t="shared" si="3"/>
        <v>1800000</v>
      </c>
      <c r="Y64" s="50">
        <f t="shared" si="4"/>
        <v>0</v>
      </c>
      <c r="Z64" s="50">
        <f t="shared" si="5"/>
        <v>0</v>
      </c>
      <c r="AA64" s="50">
        <f t="shared" si="6"/>
        <v>0</v>
      </c>
      <c r="AB64" s="50">
        <f t="shared" si="7"/>
        <v>0</v>
      </c>
    </row>
    <row r="65" spans="1:28" ht="38.25" x14ac:dyDescent="0.3">
      <c r="A65" s="78">
        <v>1854</v>
      </c>
      <c r="B65" s="14" t="s">
        <v>94</v>
      </c>
      <c r="C65" s="22" t="s">
        <v>91</v>
      </c>
      <c r="D65" s="24" t="s">
        <v>39</v>
      </c>
      <c r="E65" s="6"/>
      <c r="F65" s="6"/>
      <c r="G65" s="8"/>
      <c r="H65" s="12" t="s">
        <v>40</v>
      </c>
      <c r="I65" s="7"/>
      <c r="J65" s="27" t="s">
        <v>36</v>
      </c>
      <c r="K65" s="50">
        <f t="shared" si="0"/>
        <v>1160000</v>
      </c>
      <c r="L65" s="50">
        <v>1160000</v>
      </c>
      <c r="M65" s="50">
        <v>0</v>
      </c>
      <c r="N65" s="50">
        <v>0</v>
      </c>
      <c r="O65" s="50">
        <v>0</v>
      </c>
      <c r="P65" s="50">
        <v>0</v>
      </c>
      <c r="Q65" s="50">
        <f t="shared" si="1"/>
        <v>0</v>
      </c>
      <c r="R65" s="50">
        <f>+'[1]1854'!$N$250</f>
        <v>0</v>
      </c>
      <c r="S65" s="50">
        <v>0</v>
      </c>
      <c r="T65" s="50">
        <v>0</v>
      </c>
      <c r="U65" s="50">
        <v>0</v>
      </c>
      <c r="V65" s="50">
        <v>0</v>
      </c>
      <c r="W65" s="50">
        <f t="shared" si="63"/>
        <v>1160000</v>
      </c>
      <c r="X65" s="50">
        <f t="shared" si="3"/>
        <v>1160000</v>
      </c>
      <c r="Y65" s="50">
        <f t="shared" si="4"/>
        <v>0</v>
      </c>
      <c r="Z65" s="50">
        <f t="shared" si="5"/>
        <v>0</v>
      </c>
      <c r="AA65" s="50">
        <f t="shared" si="6"/>
        <v>0</v>
      </c>
      <c r="AB65" s="50">
        <f t="shared" si="7"/>
        <v>0</v>
      </c>
    </row>
    <row r="66" spans="1:28" ht="27" x14ac:dyDescent="0.3">
      <c r="A66" s="78">
        <v>1839</v>
      </c>
      <c r="B66" s="15" t="s">
        <v>95</v>
      </c>
      <c r="C66" s="20" t="s">
        <v>92</v>
      </c>
      <c r="D66" s="3" t="s">
        <v>39</v>
      </c>
      <c r="E66" s="3" t="s">
        <v>16</v>
      </c>
      <c r="F66" s="3" t="s">
        <v>16</v>
      </c>
      <c r="G66" s="8" t="s">
        <v>17</v>
      </c>
      <c r="H66" s="8" t="s">
        <v>40</v>
      </c>
      <c r="I66" s="8" t="s">
        <v>36</v>
      </c>
      <c r="J66" s="8"/>
      <c r="K66" s="50">
        <f t="shared" si="0"/>
        <v>450000</v>
      </c>
      <c r="L66" s="50">
        <v>450000</v>
      </c>
      <c r="M66" s="50">
        <v>0</v>
      </c>
      <c r="N66" s="50">
        <v>0</v>
      </c>
      <c r="O66" s="50">
        <v>0</v>
      </c>
      <c r="P66" s="50">
        <v>0</v>
      </c>
      <c r="Q66" s="50">
        <f t="shared" si="1"/>
        <v>0</v>
      </c>
      <c r="R66" s="50">
        <f>+'[1]1839'!$N$122</f>
        <v>0</v>
      </c>
      <c r="S66" s="50">
        <v>0</v>
      </c>
      <c r="T66" s="50">
        <v>0</v>
      </c>
      <c r="U66" s="50">
        <v>0</v>
      </c>
      <c r="V66" s="50">
        <v>0</v>
      </c>
      <c r="W66" s="50">
        <f t="shared" si="63"/>
        <v>450000</v>
      </c>
      <c r="X66" s="50">
        <f t="shared" si="3"/>
        <v>450000</v>
      </c>
      <c r="Y66" s="50">
        <f t="shared" si="4"/>
        <v>0</v>
      </c>
      <c r="Z66" s="50">
        <f t="shared" si="5"/>
        <v>0</v>
      </c>
      <c r="AA66" s="50">
        <f t="shared" si="6"/>
        <v>0</v>
      </c>
      <c r="AB66" s="50">
        <f t="shared" si="7"/>
        <v>0</v>
      </c>
    </row>
    <row r="67" spans="1:28" x14ac:dyDescent="0.3">
      <c r="A67" s="78"/>
      <c r="B67" s="15" t="s">
        <v>16</v>
      </c>
      <c r="C67" s="20" t="s">
        <v>16</v>
      </c>
      <c r="D67" s="3" t="s">
        <v>16</v>
      </c>
      <c r="E67" s="3" t="s">
        <v>16</v>
      </c>
      <c r="F67" s="3" t="s">
        <v>16</v>
      </c>
      <c r="G67" s="8" t="s">
        <v>17</v>
      </c>
      <c r="H67" s="8" t="s">
        <v>17</v>
      </c>
      <c r="I67" s="8"/>
      <c r="J67" s="8"/>
      <c r="K67" s="50">
        <f t="shared" si="0"/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f t="shared" si="1"/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f t="shared" si="63"/>
        <v>0</v>
      </c>
      <c r="X67" s="50">
        <f t="shared" si="3"/>
        <v>0</v>
      </c>
      <c r="Y67" s="50">
        <f t="shared" si="4"/>
        <v>0</v>
      </c>
      <c r="Z67" s="50">
        <f t="shared" si="5"/>
        <v>0</v>
      </c>
      <c r="AA67" s="50">
        <f t="shared" si="6"/>
        <v>0</v>
      </c>
      <c r="AB67" s="50">
        <f t="shared" si="7"/>
        <v>0</v>
      </c>
    </row>
    <row r="68" spans="1:28" ht="18.75" thickBot="1" x14ac:dyDescent="0.35">
      <c r="A68" s="79"/>
      <c r="B68" s="16" t="s">
        <v>16</v>
      </c>
      <c r="C68" s="21" t="s">
        <v>16</v>
      </c>
      <c r="D68" s="10" t="s">
        <v>16</v>
      </c>
      <c r="E68" s="10" t="s">
        <v>16</v>
      </c>
      <c r="F68" s="10" t="s">
        <v>16</v>
      </c>
      <c r="G68" s="11" t="s">
        <v>17</v>
      </c>
      <c r="H68" s="11" t="s">
        <v>17</v>
      </c>
      <c r="I68" s="11"/>
      <c r="J68" s="11"/>
      <c r="K68" s="50">
        <f t="shared" si="0"/>
        <v>0</v>
      </c>
      <c r="L68" s="52">
        <v>0</v>
      </c>
      <c r="M68" s="50">
        <v>0</v>
      </c>
      <c r="N68" s="50">
        <v>0</v>
      </c>
      <c r="O68" s="50">
        <v>0</v>
      </c>
      <c r="P68" s="50">
        <v>0</v>
      </c>
      <c r="Q68" s="50">
        <f t="shared" si="1"/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f t="shared" si="63"/>
        <v>0</v>
      </c>
      <c r="X68" s="50">
        <f t="shared" si="3"/>
        <v>0</v>
      </c>
      <c r="Y68" s="50">
        <f t="shared" si="4"/>
        <v>0</v>
      </c>
      <c r="Z68" s="50">
        <f t="shared" si="5"/>
        <v>0</v>
      </c>
      <c r="AA68" s="50">
        <f t="shared" si="6"/>
        <v>0</v>
      </c>
      <c r="AB68" s="50">
        <f t="shared" si="7"/>
        <v>0</v>
      </c>
    </row>
    <row r="69" spans="1:28" x14ac:dyDescent="0.3">
      <c r="K69" s="40">
        <f t="shared" ref="K69:AB69" si="70">SUM(K9:K68)</f>
        <v>81489027.962135077</v>
      </c>
      <c r="L69" s="40">
        <f t="shared" si="70"/>
        <v>27436428.05213508</v>
      </c>
      <c r="M69" s="40">
        <f t="shared" si="70"/>
        <v>0</v>
      </c>
      <c r="N69" s="40">
        <f t="shared" si="70"/>
        <v>0</v>
      </c>
      <c r="O69" s="40">
        <f t="shared" si="70"/>
        <v>54052599.909999996</v>
      </c>
      <c r="P69" s="40">
        <f t="shared" si="70"/>
        <v>0</v>
      </c>
      <c r="Q69" s="40">
        <f t="shared" si="70"/>
        <v>26966973.870198719</v>
      </c>
      <c r="R69" s="40">
        <f t="shared" si="70"/>
        <v>13332736.540198721</v>
      </c>
      <c r="S69" s="40">
        <f t="shared" si="70"/>
        <v>0</v>
      </c>
      <c r="T69" s="40">
        <f t="shared" si="70"/>
        <v>0</v>
      </c>
      <c r="U69" s="40">
        <f t="shared" si="70"/>
        <v>13634237.33</v>
      </c>
      <c r="V69" s="40">
        <f t="shared" si="70"/>
        <v>0</v>
      </c>
      <c r="W69" s="40">
        <f t="shared" si="70"/>
        <v>54522054.091936357</v>
      </c>
      <c r="X69" s="40">
        <f t="shared" si="70"/>
        <v>14103691.511936359</v>
      </c>
      <c r="Y69" s="40">
        <f t="shared" si="70"/>
        <v>0</v>
      </c>
      <c r="Z69" s="40">
        <f t="shared" si="70"/>
        <v>0</v>
      </c>
      <c r="AA69" s="40">
        <f t="shared" si="70"/>
        <v>40418362.579999998</v>
      </c>
      <c r="AB69" s="40">
        <f t="shared" si="70"/>
        <v>0</v>
      </c>
    </row>
    <row r="70" spans="1:28" x14ac:dyDescent="0.3">
      <c r="B70" s="17"/>
      <c r="C70" s="23"/>
      <c r="K70" s="40">
        <f>+L69+M69+N69+O69+P69</f>
        <v>81489027.962135077</v>
      </c>
      <c r="Q70" s="41">
        <f>+R69+S69+T69+U69+V69</f>
        <v>26966973.870198719</v>
      </c>
      <c r="V70" s="25">
        <v>0</v>
      </c>
      <c r="W70" s="41">
        <f>+X69+Y69+Z69+AA69+AB69</f>
        <v>54522054.091936357</v>
      </c>
    </row>
    <row r="71" spans="1:28" x14ac:dyDescent="0.3">
      <c r="Q71" s="41"/>
      <c r="R71" s="41">
        <f>+R69-R62-R63-R64-R65</f>
        <v>13332736.540198721</v>
      </c>
      <c r="W71" s="41">
        <f>+K70-Q70</f>
        <v>54522054.091936357</v>
      </c>
    </row>
    <row r="72" spans="1:28" x14ac:dyDescent="0.3">
      <c r="Q72" s="41">
        <f>+R72+U72</f>
        <v>71223947.539999992</v>
      </c>
      <c r="R72" s="41">
        <v>18473947.539999992</v>
      </c>
      <c r="S72" s="42"/>
      <c r="U72" s="41">
        <v>52750000</v>
      </c>
      <c r="W72" s="41">
        <f>+W71-W70</f>
        <v>0</v>
      </c>
    </row>
    <row r="73" spans="1:28" x14ac:dyDescent="0.3">
      <c r="Q73" s="41">
        <f t="shared" ref="Q73:Q74" si="71">+R73+U73</f>
        <v>44256973.669801272</v>
      </c>
      <c r="R73" s="41">
        <f>+R72-R69</f>
        <v>5141210.9998012707</v>
      </c>
      <c r="U73" s="41">
        <f>+U72-U69</f>
        <v>39115762.670000002</v>
      </c>
    </row>
    <row r="74" spans="1:28" x14ac:dyDescent="0.3">
      <c r="B74" s="18"/>
      <c r="C74" s="60"/>
      <c r="D74" s="60"/>
      <c r="E74" s="60"/>
      <c r="F74" s="2"/>
      <c r="G74" s="68" t="s">
        <v>29</v>
      </c>
      <c r="H74" s="68"/>
      <c r="I74" s="9"/>
      <c r="J74" s="28"/>
      <c r="K74" s="68" t="s">
        <v>27</v>
      </c>
      <c r="L74" s="68"/>
      <c r="M74" s="68"/>
      <c r="N74" s="68"/>
      <c r="Q74" s="44">
        <f t="shared" si="71"/>
        <v>0.98017375009769081</v>
      </c>
      <c r="R74" s="43">
        <f>+R69/R72</f>
        <v>0.72170479597446813</v>
      </c>
      <c r="S74" s="4"/>
      <c r="T74" s="4"/>
      <c r="U74" s="44">
        <f>+U69/U72</f>
        <v>0.25846895412322274</v>
      </c>
      <c r="V74" s="4"/>
      <c r="W74" s="4"/>
      <c r="X74" s="4"/>
      <c r="Y74" s="4"/>
      <c r="Z74" s="4"/>
      <c r="AA74" s="4"/>
    </row>
    <row r="75" spans="1:28" x14ac:dyDescent="0.3">
      <c r="B75" s="18"/>
      <c r="C75" s="62" t="s">
        <v>0</v>
      </c>
      <c r="D75" s="62"/>
      <c r="E75" s="62"/>
      <c r="F75" s="2"/>
      <c r="G75" s="62" t="s">
        <v>1</v>
      </c>
      <c r="H75" s="62"/>
      <c r="I75" s="5"/>
      <c r="J75" s="29"/>
      <c r="K75" s="62" t="s">
        <v>2</v>
      </c>
      <c r="L75" s="62"/>
      <c r="M75" s="62"/>
      <c r="N75" s="62"/>
      <c r="P75" s="62" t="s">
        <v>18</v>
      </c>
      <c r="Q75" s="62"/>
      <c r="R75" s="62"/>
      <c r="S75" s="62"/>
      <c r="T75" s="62"/>
      <c r="V75" s="26"/>
    </row>
    <row r="77" spans="1:28" x14ac:dyDescent="0.3">
      <c r="B77" s="63" t="s">
        <v>19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</row>
  </sheetData>
  <mergeCells count="25">
    <mergeCell ref="A6:A7"/>
    <mergeCell ref="Q6:V6"/>
    <mergeCell ref="W6:AB6"/>
    <mergeCell ref="C74:E74"/>
    <mergeCell ref="G74:H74"/>
    <mergeCell ref="K74:N74"/>
    <mergeCell ref="B6:B7"/>
    <mergeCell ref="C6:C7"/>
    <mergeCell ref="D6:D7"/>
    <mergeCell ref="E6:E7"/>
    <mergeCell ref="F6:F7"/>
    <mergeCell ref="G6:G7"/>
    <mergeCell ref="H6:H7"/>
    <mergeCell ref="I6:J6"/>
    <mergeCell ref="K6:P6"/>
    <mergeCell ref="C75:E75"/>
    <mergeCell ref="G75:H75"/>
    <mergeCell ref="K75:N75"/>
    <mergeCell ref="P75:T75"/>
    <mergeCell ref="B77:AB77"/>
    <mergeCell ref="A1:AB1"/>
    <mergeCell ref="A2:AB2"/>
    <mergeCell ref="A3:AB3"/>
    <mergeCell ref="A5:AB5"/>
    <mergeCell ref="A4:AB4"/>
  </mergeCells>
  <hyperlinks>
    <hyperlink ref="I6:J6" r:id="rId1" display="OBRA CAPITALIZABLE   (8)"/>
  </hyperlinks>
  <pageMargins left="0.7" right="0.7" top="0.75" bottom="0.75" header="0.3" footer="0.3"/>
  <pageSetup scale="2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</dc:creator>
  <cp:lastModifiedBy>usuario</cp:lastModifiedBy>
  <cp:lastPrinted>2016-03-15T16:18:17Z</cp:lastPrinted>
  <dcterms:created xsi:type="dcterms:W3CDTF">2015-10-19T18:46:34Z</dcterms:created>
  <dcterms:modified xsi:type="dcterms:W3CDTF">2016-04-23T00:12:17Z</dcterms:modified>
</cp:coreProperties>
</file>